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9215" windowHeight="11985" tabRatio="896" firstSheet="1" activeTab="8"/>
  </bookViews>
  <sheets>
    <sheet name="Информация" sheetId="1" r:id="rId1"/>
    <sheet name="Прил. №2 укомплектования" sheetId="2" r:id="rId2"/>
    <sheet name="Расчет часов" sheetId="3" r:id="rId3"/>
    <sheet name="Список адм." sheetId="4" r:id="rId4"/>
    <sheet name="Качест.состав" sheetId="5" r:id="rId5"/>
    <sheet name="Укомп.кл.компл." sheetId="6" r:id="rId6"/>
    <sheet name="Пр.о укомп." sheetId="7" r:id="rId7"/>
    <sheet name="Укомп.пед.работн." sheetId="8" r:id="rId8"/>
    <sheet name="Пр.о укомп.пед.работн." sheetId="9" r:id="rId9"/>
    <sheet name="Пр.о созд.тар.ком." sheetId="10" r:id="rId10"/>
    <sheet name="Пр. о вне ур.нагр." sheetId="11" r:id="rId11"/>
    <sheet name="Пр.о кл.рук." sheetId="12" r:id="rId12"/>
    <sheet name="Пр.о кр.раб." sheetId="13" r:id="rId13"/>
    <sheet name="Пр.о наз.ШМО наст." sheetId="14" r:id="rId14"/>
    <sheet name="Реш.пед.сов." sheetId="15" r:id="rId15"/>
    <sheet name="Пр.о вне ур.нагр." sheetId="16" r:id="rId16"/>
    <sheet name="Акт о пед.стаже" sheetId="17" r:id="rId17"/>
    <sheet name="Пр.о допл.за пед.стаж" sheetId="18" r:id="rId18"/>
    <sheet name="О созд.ком.по обсл." sheetId="19" r:id="rId19"/>
    <sheet name="Акт.обсл." sheetId="20" r:id="rId20"/>
    <sheet name="Пр.об уст.допл." sheetId="21" r:id="rId21"/>
    <sheet name="Сп.МОП" sheetId="22" r:id="rId22"/>
    <sheet name="Расч.под. тетр." sheetId="29" r:id="rId23"/>
    <sheet name="Тариф.сп." sheetId="24" r:id="rId24"/>
    <sheet name="Шт.расп." sheetId="25" r:id="rId25"/>
    <sheet name="Потребность" sheetId="26" r:id="rId26"/>
    <sheet name="Коэф.покр." sheetId="27" r:id="rId27"/>
    <sheet name="Тариф 0 кл." sheetId="28" r:id="rId28"/>
    <sheet name="Лист2" sheetId="30" r:id="rId29"/>
  </sheets>
  <calcPr calcId="144525"/>
</workbook>
</file>

<file path=xl/calcChain.xml><?xml version="1.0" encoding="utf-8"?>
<calcChain xmlns="http://schemas.openxmlformats.org/spreadsheetml/2006/main">
  <c r="U57" i="9" l="1"/>
  <c r="U54" i="9"/>
  <c r="U53" i="9"/>
  <c r="U51" i="9"/>
  <c r="U49" i="9"/>
  <c r="U47" i="9"/>
  <c r="U46" i="9"/>
  <c r="U44" i="9"/>
  <c r="U43" i="9"/>
  <c r="U41" i="9"/>
  <c r="U39" i="9"/>
  <c r="U35" i="9"/>
  <c r="U33" i="9"/>
  <c r="U31" i="9"/>
  <c r="U29" i="9"/>
  <c r="U27" i="9"/>
  <c r="U25" i="9"/>
  <c r="U24" i="9"/>
  <c r="U19" i="9"/>
  <c r="U16" i="9"/>
  <c r="U11" i="9"/>
  <c r="T11" i="9"/>
  <c r="D28" i="29" l="1"/>
  <c r="C28" i="29"/>
  <c r="AD31" i="24"/>
  <c r="AE30" i="24"/>
  <c r="AC33" i="24"/>
  <c r="AB33" i="24"/>
  <c r="AA33" i="24"/>
  <c r="Z33" i="24"/>
  <c r="Y33" i="24"/>
  <c r="X32" i="24"/>
  <c r="X31" i="24"/>
  <c r="X30" i="24"/>
  <c r="X29" i="24"/>
  <c r="X28" i="24"/>
  <c r="X27" i="24"/>
  <c r="X26" i="24"/>
  <c r="X25" i="24"/>
  <c r="X24" i="24"/>
  <c r="X23" i="24"/>
  <c r="X22" i="24"/>
  <c r="X21" i="24"/>
  <c r="X20" i="24"/>
  <c r="X19" i="24"/>
  <c r="X18" i="24"/>
  <c r="X17" i="24"/>
  <c r="X16" i="24"/>
  <c r="X15" i="24"/>
  <c r="X14" i="24"/>
  <c r="X13" i="24"/>
  <c r="X12" i="24"/>
  <c r="X11" i="24"/>
  <c r="W33" i="24"/>
  <c r="V33" i="24"/>
  <c r="U33" i="24"/>
  <c r="T33" i="24"/>
  <c r="S33" i="24"/>
  <c r="R32" i="24"/>
  <c r="R31" i="24"/>
  <c r="AE31" i="24" s="1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Q33" i="24"/>
  <c r="P33" i="24"/>
  <c r="O33" i="24"/>
  <c r="N33" i="24"/>
  <c r="M33" i="24"/>
  <c r="L33" i="24"/>
  <c r="K33" i="24"/>
  <c r="J33" i="24"/>
  <c r="I33" i="24"/>
  <c r="L34" i="24"/>
  <c r="AD32" i="24"/>
  <c r="O32" i="24"/>
  <c r="AE32" i="24" s="1"/>
  <c r="L32" i="24"/>
  <c r="L31" i="24"/>
  <c r="O30" i="24"/>
  <c r="L30" i="24"/>
  <c r="O29" i="24"/>
  <c r="L29" i="24"/>
  <c r="AD28" i="24"/>
  <c r="L28" i="24"/>
  <c r="AD27" i="24"/>
  <c r="L27" i="24"/>
  <c r="AE27" i="24" s="1"/>
  <c r="AD26" i="24"/>
  <c r="O26" i="24"/>
  <c r="L26" i="24"/>
  <c r="AE26" i="24" s="1"/>
  <c r="AD25" i="24"/>
  <c r="L25" i="24"/>
  <c r="AD24" i="24"/>
  <c r="L24" i="24"/>
  <c r="O23" i="24"/>
  <c r="L23" i="24"/>
  <c r="AE23" i="24" s="1"/>
  <c r="O22" i="24"/>
  <c r="L22" i="24"/>
  <c r="AD21" i="24"/>
  <c r="O21" i="24"/>
  <c r="L21" i="24"/>
  <c r="AD20" i="24"/>
  <c r="O20" i="24"/>
  <c r="L20" i="24"/>
  <c r="AD19" i="24"/>
  <c r="O19" i="24"/>
  <c r="L19" i="24"/>
  <c r="O18" i="24"/>
  <c r="AE18" i="24" s="1"/>
  <c r="L18" i="24"/>
  <c r="AD17" i="24"/>
  <c r="O17" i="24"/>
  <c r="AE17" i="24" s="1"/>
  <c r="L17" i="24"/>
  <c r="O16" i="24"/>
  <c r="L16" i="24"/>
  <c r="AD15" i="24"/>
  <c r="O15" i="24"/>
  <c r="L15" i="24"/>
  <c r="AE15" i="24" s="1"/>
  <c r="O14" i="24"/>
  <c r="L14" i="24"/>
  <c r="V37" i="2"/>
  <c r="R37" i="2"/>
  <c r="J37" i="2"/>
  <c r="U37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6" i="2"/>
  <c r="V15" i="2"/>
  <c r="V14" i="2"/>
  <c r="V13" i="2"/>
  <c r="V12" i="2"/>
  <c r="V11" i="2"/>
  <c r="V10" i="2"/>
  <c r="T32" i="2"/>
  <c r="U32" i="2" s="1"/>
  <c r="S32" i="2"/>
  <c r="U30" i="2"/>
  <c r="U29" i="2"/>
  <c r="U25" i="2"/>
  <c r="U24" i="2"/>
  <c r="U21" i="2"/>
  <c r="U20" i="2"/>
  <c r="U19" i="2"/>
  <c r="U18" i="2"/>
  <c r="U16" i="2"/>
  <c r="U14" i="2"/>
  <c r="U13" i="2"/>
  <c r="U12" i="2"/>
  <c r="U11" i="2"/>
  <c r="U10" i="2"/>
  <c r="R32" i="2"/>
  <c r="R31" i="2"/>
  <c r="R29" i="2"/>
  <c r="R27" i="2"/>
  <c r="R26" i="2"/>
  <c r="R25" i="2"/>
  <c r="R24" i="2"/>
  <c r="R23" i="2"/>
  <c r="R22" i="2"/>
  <c r="R21" i="2"/>
  <c r="R20" i="2"/>
  <c r="R19" i="2"/>
  <c r="R18" i="2"/>
  <c r="R16" i="2"/>
  <c r="R14" i="2"/>
  <c r="R13" i="2"/>
  <c r="R12" i="2"/>
  <c r="R11" i="2"/>
  <c r="R10" i="2"/>
  <c r="J32" i="2"/>
  <c r="J29" i="2"/>
  <c r="J28" i="2"/>
  <c r="J27" i="2"/>
  <c r="J26" i="2"/>
  <c r="J17" i="2"/>
  <c r="J16" i="2"/>
  <c r="J15" i="2"/>
  <c r="J12" i="2"/>
  <c r="J11" i="2"/>
  <c r="J10" i="2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V59" i="8"/>
  <c r="V58" i="8"/>
  <c r="V57" i="8"/>
  <c r="V56" i="8"/>
  <c r="V55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7" i="8"/>
  <c r="V60" i="8" s="1"/>
  <c r="L23" i="3"/>
  <c r="L17" i="3"/>
  <c r="AD33" i="24" l="1"/>
  <c r="X33" i="24"/>
  <c r="AE16" i="24"/>
  <c r="AE29" i="24"/>
  <c r="AE21" i="24"/>
  <c r="AE28" i="24"/>
  <c r="R33" i="24"/>
  <c r="AE20" i="24"/>
  <c r="AE19" i="24"/>
  <c r="AE33" i="24" s="1"/>
  <c r="AE25" i="24"/>
  <c r="AE24" i="24"/>
  <c r="AE22" i="24"/>
  <c r="AE14" i="24"/>
  <c r="L13" i="24"/>
  <c r="L12" i="24"/>
  <c r="L11" i="24"/>
  <c r="F19" i="14"/>
  <c r="G19" i="14"/>
  <c r="E19" i="14"/>
  <c r="V40" i="2"/>
  <c r="V35" i="2"/>
  <c r="V34" i="2"/>
  <c r="T39" i="9"/>
  <c r="T36" i="9"/>
  <c r="T35" i="9"/>
  <c r="T34" i="9"/>
  <c r="T33" i="9"/>
  <c r="T32" i="9"/>
  <c r="T31" i="9"/>
  <c r="T30" i="9"/>
  <c r="T29" i="9"/>
  <c r="T28" i="9"/>
  <c r="T27" i="9"/>
  <c r="T25" i="9"/>
  <c r="T24" i="9"/>
  <c r="T23" i="9"/>
  <c r="T22" i="9"/>
  <c r="T21" i="9"/>
  <c r="T20" i="9"/>
  <c r="T19" i="9"/>
  <c r="T18" i="9"/>
  <c r="T17" i="9"/>
  <c r="T15" i="9"/>
  <c r="T14" i="9"/>
  <c r="T13" i="9"/>
  <c r="T10" i="9"/>
  <c r="U10" i="9" s="1"/>
  <c r="T49" i="9" l="1"/>
  <c r="T50" i="9"/>
  <c r="T57" i="9"/>
  <c r="T56" i="9"/>
  <c r="T55" i="9"/>
  <c r="T54" i="9"/>
  <c r="T53" i="9"/>
  <c r="T51" i="9"/>
  <c r="T48" i="9"/>
  <c r="T47" i="9"/>
  <c r="T46" i="9"/>
  <c r="T44" i="9"/>
  <c r="T43" i="9"/>
  <c r="T41" i="9"/>
  <c r="G34" i="6"/>
  <c r="H28" i="6"/>
  <c r="E34" i="6"/>
  <c r="L27" i="3"/>
  <c r="L26" i="3"/>
  <c r="E26" i="3"/>
  <c r="E23" i="3"/>
  <c r="E17" i="3"/>
  <c r="D26" i="3"/>
  <c r="D23" i="3"/>
  <c r="D17" i="3"/>
  <c r="C23" i="3"/>
  <c r="C27" i="3" s="1"/>
  <c r="C17" i="3"/>
  <c r="C26" i="3"/>
  <c r="P32" i="2"/>
  <c r="O32" i="2"/>
  <c r="G32" i="2"/>
  <c r="F32" i="2"/>
  <c r="D27" i="3" l="1"/>
  <c r="E27" i="3"/>
  <c r="AD13" i="24"/>
  <c r="AD12" i="24"/>
  <c r="AD11" i="24"/>
  <c r="O12" i="24"/>
  <c r="O11" i="24"/>
  <c r="O13" i="24"/>
  <c r="R11" i="24"/>
  <c r="U58" i="9" l="1"/>
  <c r="AE13" i="24"/>
  <c r="AE11" i="24"/>
  <c r="AE12" i="24"/>
  <c r="C32" i="2"/>
  <c r="L32" i="2" l="1"/>
  <c r="K32" i="2"/>
  <c r="F28" i="6" l="1"/>
  <c r="Q32" i="2" l="1"/>
  <c r="N32" i="2"/>
  <c r="M32" i="2"/>
  <c r="I32" i="2"/>
  <c r="H32" i="2"/>
  <c r="E32" i="2"/>
  <c r="D32" i="2"/>
  <c r="L19" i="26" l="1"/>
  <c r="P27" i="28" l="1"/>
  <c r="J27" i="28"/>
  <c r="I27" i="28"/>
  <c r="M26" i="28"/>
  <c r="O26" i="28" s="1"/>
  <c r="L26" i="28"/>
  <c r="K26" i="28"/>
  <c r="M25" i="28"/>
  <c r="O25" i="28" s="1"/>
  <c r="L25" i="28"/>
  <c r="K25" i="28"/>
  <c r="M24" i="28"/>
  <c r="O24" i="28" s="1"/>
  <c r="L24" i="28"/>
  <c r="K24" i="28"/>
  <c r="M23" i="28"/>
  <c r="O23" i="28" s="1"/>
  <c r="L23" i="28"/>
  <c r="K23" i="28"/>
  <c r="P8" i="28"/>
  <c r="L8" i="28"/>
  <c r="K8" i="28"/>
  <c r="K27" i="28" l="1"/>
  <c r="M8" i="28"/>
  <c r="O8" i="28" s="1"/>
  <c r="Q8" i="28" s="1"/>
  <c r="L27" i="28"/>
  <c r="Q24" i="28"/>
  <c r="O27" i="28"/>
  <c r="Q25" i="28"/>
  <c r="Q26" i="28"/>
  <c r="Q23" i="28"/>
  <c r="Q27" i="28" l="1"/>
  <c r="J5" i="26"/>
  <c r="G5" i="26"/>
  <c r="D5" i="26"/>
  <c r="J20" i="26"/>
  <c r="J21" i="26"/>
  <c r="J22" i="26"/>
  <c r="J23" i="26"/>
  <c r="J24" i="26"/>
  <c r="J25" i="26"/>
  <c r="J19" i="26"/>
  <c r="G20" i="26"/>
  <c r="G21" i="26"/>
  <c r="G22" i="26"/>
  <c r="G23" i="26"/>
  <c r="G24" i="26"/>
  <c r="G25" i="26"/>
  <c r="G19" i="26"/>
  <c r="D21" i="26"/>
  <c r="D20" i="26"/>
  <c r="D22" i="26"/>
  <c r="D23" i="26"/>
  <c r="D24" i="26"/>
  <c r="D25" i="26"/>
  <c r="D19" i="26"/>
  <c r="K5" i="26" l="1"/>
  <c r="N5" i="26" s="1"/>
  <c r="P5" i="26" s="1"/>
  <c r="K20" i="26"/>
  <c r="N20" i="26" s="1"/>
  <c r="P20" i="26" s="1"/>
  <c r="K24" i="26"/>
  <c r="N24" i="26" s="1"/>
  <c r="P24" i="26" s="1"/>
  <c r="K21" i="26"/>
  <c r="N21" i="26" s="1"/>
  <c r="P21" i="26" s="1"/>
  <c r="K23" i="26"/>
  <c r="N23" i="26" s="1"/>
  <c r="P23" i="26" s="1"/>
  <c r="K22" i="26"/>
  <c r="N22" i="26" s="1"/>
  <c r="P22" i="26" s="1"/>
  <c r="K25" i="26"/>
  <c r="N25" i="26" s="1"/>
  <c r="P25" i="26" s="1"/>
  <c r="K19" i="26"/>
  <c r="N19" i="26" s="1"/>
  <c r="P19" i="26" s="1"/>
  <c r="J6" i="26"/>
  <c r="J7" i="26"/>
  <c r="J8" i="26"/>
  <c r="J9" i="26"/>
  <c r="J10" i="26"/>
  <c r="J11" i="26"/>
  <c r="G6" i="26"/>
  <c r="G7" i="26"/>
  <c r="G8" i="26"/>
  <c r="G9" i="26"/>
  <c r="G10" i="26"/>
  <c r="G11" i="26"/>
  <c r="D9" i="26"/>
  <c r="D10" i="26"/>
  <c r="D11" i="26"/>
  <c r="D7" i="26"/>
  <c r="D6" i="26"/>
  <c r="K6" i="26" s="1"/>
  <c r="N6" i="26" s="1"/>
  <c r="D8" i="26"/>
  <c r="O6" i="26"/>
  <c r="L6" i="26"/>
  <c r="L5" i="26"/>
  <c r="K8" i="26" l="1"/>
  <c r="N8" i="26" s="1"/>
  <c r="P8" i="26" s="1"/>
  <c r="K10" i="26"/>
  <c r="N10" i="26" s="1"/>
  <c r="P10" i="26" s="1"/>
  <c r="K7" i="26"/>
  <c r="N7" i="26" s="1"/>
  <c r="P7" i="26" s="1"/>
  <c r="K11" i="26"/>
  <c r="N11" i="26" s="1"/>
  <c r="P11" i="26" s="1"/>
  <c r="K9" i="26"/>
  <c r="N9" i="26" s="1"/>
  <c r="P9" i="26" s="1"/>
  <c r="P6" i="26"/>
</calcChain>
</file>

<file path=xl/sharedStrings.xml><?xml version="1.0" encoding="utf-8"?>
<sst xmlns="http://schemas.openxmlformats.org/spreadsheetml/2006/main" count="1693" uniqueCount="935">
  <si>
    <t xml:space="preserve">Согласно ПП КР от 31 мая 2011 года №270 </t>
  </si>
  <si>
    <t xml:space="preserve">на 1 сентября, составляют тарификационные списки педагогических </t>
  </si>
  <si>
    <t>настоящей Инструкции</t>
  </si>
  <si>
    <t>руководители образовательных организаций ежегодно, по состоянию</t>
  </si>
  <si>
    <t>За достоверность представленных в тарификационном списке данных</t>
  </si>
  <si>
    <t>по образованию, стажу педагогической работы, ученой степени, о</t>
  </si>
  <si>
    <t>наличии почетных званий работников образовательных организаций</t>
  </si>
  <si>
    <t>персональную ответственность несет руководитель образовательной</t>
  </si>
  <si>
    <t>организации.</t>
  </si>
  <si>
    <t>№</t>
  </si>
  <si>
    <t>Математика</t>
  </si>
  <si>
    <t>Физика, Астрономия</t>
  </si>
  <si>
    <t>Биология</t>
  </si>
  <si>
    <t>Химия</t>
  </si>
  <si>
    <t>География</t>
  </si>
  <si>
    <t>Музыка</t>
  </si>
  <si>
    <t>Итого:</t>
  </si>
  <si>
    <t>1а</t>
  </si>
  <si>
    <t>1б</t>
  </si>
  <si>
    <t>Информатика</t>
  </si>
  <si>
    <t>Директор школы:</t>
  </si>
  <si>
    <t>ФИО</t>
  </si>
  <si>
    <t>Утверждаю</t>
  </si>
  <si>
    <t>Класс</t>
  </si>
  <si>
    <t>Занимаемая должность</t>
  </si>
  <si>
    <t>Ставка</t>
  </si>
  <si>
    <t>Акт</t>
  </si>
  <si>
    <t>Пед.стаж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</si>
  <si>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</si>
  <si>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</si>
  <si>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>Преподаваемый предмет</t>
  </si>
  <si>
    <t>Бухгалтер школы:</t>
  </si>
  <si>
    <t>Завуч школы:</t>
  </si>
  <si>
    <t>ФИО (полностью)</t>
  </si>
  <si>
    <t>Образование, наим.учебн. завед.</t>
  </si>
  <si>
    <t>Специальность по диплому</t>
  </si>
  <si>
    <t>Часовая ставка 1-4 кл.</t>
  </si>
  <si>
    <t>Часовая ставка 5-11 кл.</t>
  </si>
  <si>
    <t>Число часов урочной</t>
  </si>
  <si>
    <t>работы в неделю,час</t>
  </si>
  <si>
    <t>1-4кл</t>
  </si>
  <si>
    <t>5-9кл</t>
  </si>
  <si>
    <t>10-11кл</t>
  </si>
  <si>
    <t>Всего</t>
  </si>
  <si>
    <t>Число часов подг.
к урокам,час</t>
  </si>
  <si>
    <t>Проверка письменных и 
лаб.работ</t>
  </si>
  <si>
    <t>Всего 1-4 кл</t>
  </si>
  <si>
    <t>Число часов внеур.</t>
  </si>
  <si>
    <t>работы в нед, час</t>
  </si>
  <si>
    <t>Классная руков.</t>
  </si>
  <si>
    <t>Пов.маст. и прочая деят.</t>
  </si>
  <si>
    <t>Наставничество</t>
  </si>
  <si>
    <t>Руковод.мет.секц.</t>
  </si>
  <si>
    <t>Метод. раб.</t>
  </si>
  <si>
    <t>Всего 1-4 кл.</t>
  </si>
  <si>
    <t>Всего 5-11 кл.</t>
  </si>
  <si>
    <t>Итого часов работы в неделю</t>
  </si>
  <si>
    <t>Зарплата за урочную работу 1-4 класс</t>
  </si>
  <si>
    <t>Зарплата за подгот.работу 1-4 класс</t>
  </si>
  <si>
    <t>Зарплата за вне ур.работу и пов.мастерства 1-4 класс</t>
  </si>
  <si>
    <t>Заработная плата за урочную работу 5-9 класс</t>
  </si>
  <si>
    <t>Зарплата за подгот.работу 5-9 класс</t>
  </si>
  <si>
    <t>Зарплата за вне ур. работу и пов.мастерства 5-9 класс</t>
  </si>
  <si>
    <t>Всего осн.часы 1-4 кл</t>
  </si>
  <si>
    <t>Всего осн.часы 1-11 кл</t>
  </si>
  <si>
    <t>Для пед.стажа</t>
  </si>
  <si>
    <t>Доплата за пед.стаж, сом</t>
  </si>
  <si>
    <t>Всего заработная плата в месяц</t>
  </si>
  <si>
    <t>Должностьной оклад</t>
  </si>
  <si>
    <t>Итого заработная плата за
 месяц, сом</t>
  </si>
  <si>
    <t>%</t>
  </si>
  <si>
    <t>Доплата за работу в сельской местности</t>
  </si>
  <si>
    <t xml:space="preserve">Штатное расписание </t>
  </si>
  <si>
    <t>0 класс</t>
  </si>
  <si>
    <t>Кол-во ставок</t>
  </si>
  <si>
    <t>Оклад</t>
  </si>
  <si>
    <t>Доплата за пед.стаж работы</t>
  </si>
  <si>
    <t>Доплата за работы в сельской местности</t>
  </si>
  <si>
    <t>Доплата за вредн.усл.оплаты труда</t>
  </si>
  <si>
    <t>Примечание</t>
  </si>
  <si>
    <t>ФЗП в месяц</t>
  </si>
  <si>
    <t>ФЗП в год</t>
  </si>
  <si>
    <t>Директор</t>
  </si>
  <si>
    <t>Заместитель директора по учебной, учебно-воспитательной работе</t>
  </si>
  <si>
    <t>Организатор по внеклассной и внешкольной работе с детьми</t>
  </si>
  <si>
    <t>Заместитель директора по хозяйственой работе (завхоз)</t>
  </si>
  <si>
    <t>Социальный педагог</t>
  </si>
  <si>
    <t>Библиотекарь</t>
  </si>
  <si>
    <t>Лаборант</t>
  </si>
  <si>
    <t>Секретарь</t>
  </si>
  <si>
    <t>Рабочий по обслуживанию и текущему ремонту зданий, сооружений и оборудования</t>
  </si>
  <si>
    <t>Дворник</t>
  </si>
  <si>
    <t>УСП</t>
  </si>
  <si>
    <t>Сторож</t>
  </si>
  <si>
    <t>Повар</t>
  </si>
  <si>
    <t>Кух.рабочий</t>
  </si>
  <si>
    <t>Руководитель внеклассной физкультурной работы</t>
  </si>
  <si>
    <t>Руководитель кружка</t>
  </si>
  <si>
    <t>Кочегар</t>
  </si>
  <si>
    <t>1-4 кл.</t>
  </si>
  <si>
    <t>шкала станд.</t>
  </si>
  <si>
    <t>Сумма</t>
  </si>
  <si>
    <t>5-9 кл.</t>
  </si>
  <si>
    <t>10-11 кл.</t>
  </si>
  <si>
    <t>Всего уч-ся</t>
  </si>
  <si>
    <t>Поправ. коэф.</t>
  </si>
  <si>
    <t>Итого з/плата</t>
  </si>
  <si>
    <t>Допл. за э/эн.</t>
  </si>
  <si>
    <t>Итого потреб- ность</t>
  </si>
  <si>
    <t>Расходы на з/плату</t>
  </si>
  <si>
    <t>Взносы в социальный фонд</t>
  </si>
  <si>
    <t>Расходы на питание</t>
  </si>
  <si>
    <t>Учебные расходы</t>
  </si>
  <si>
    <t>Расходы на пов.кв.</t>
  </si>
  <si>
    <t>Расходы на приобретение учебников</t>
  </si>
  <si>
    <t>Расходы на текущий ремонт</t>
  </si>
  <si>
    <t>Всего потреб-ность</t>
  </si>
  <si>
    <t>Расходы на заработную плату</t>
  </si>
  <si>
    <t>Взносы в Социальный фонд</t>
  </si>
  <si>
    <t>Шкала станд.</t>
  </si>
  <si>
    <t>Город</t>
  </si>
  <si>
    <t>Село</t>
  </si>
  <si>
    <t>Численность учащихся</t>
  </si>
  <si>
    <t>Размеры коэффициент масштаба школы</t>
  </si>
  <si>
    <t>До 100 человек</t>
  </si>
  <si>
    <t>От 101 до 145 человек</t>
  </si>
  <si>
    <t>От 146 до 190 человек</t>
  </si>
  <si>
    <t>От 191 до 235 человек</t>
  </si>
  <si>
    <t>От 236 до 275 человек</t>
  </si>
  <si>
    <t>ОИиВТ</t>
  </si>
  <si>
    <t xml:space="preserve">Зкономист </t>
  </si>
  <si>
    <t>1</t>
  </si>
  <si>
    <t>2</t>
  </si>
  <si>
    <t>Сертификат</t>
  </si>
  <si>
    <t>физика</t>
  </si>
  <si>
    <t>5а</t>
  </si>
  <si>
    <t>5б</t>
  </si>
  <si>
    <t>8а</t>
  </si>
  <si>
    <t>Экономист</t>
  </si>
  <si>
    <t>Физика</t>
  </si>
  <si>
    <t>Потребность по СШ №   на 2019-2020 учебный год</t>
  </si>
  <si>
    <t>От 276 до 450 человек</t>
  </si>
  <si>
    <t>От 451 до 550 человек</t>
  </si>
  <si>
    <t>От 551 до 775 человек</t>
  </si>
  <si>
    <t>От 776 до 990 человек</t>
  </si>
  <si>
    <t>От 991 до 1320 человек</t>
  </si>
  <si>
    <t>Свыше 1321 человек</t>
  </si>
  <si>
    <t>Согласовано:_____________________</t>
  </si>
  <si>
    <t>Утверждаю____________________</t>
  </si>
  <si>
    <t xml:space="preserve">Тарификационный список педагогических работников общеобразовательной оргнизации  </t>
  </si>
  <si>
    <t>Образование</t>
  </si>
  <si>
    <t>Спец.по диплому</t>
  </si>
  <si>
    <t>Педагогический стаж</t>
  </si>
  <si>
    <t>Размер часовой ставки</t>
  </si>
  <si>
    <t>Кол-во урочных часов часов</t>
  </si>
  <si>
    <t>Кол-во подг. часов часов</t>
  </si>
  <si>
    <t>Заработная плата за урочные работы</t>
  </si>
  <si>
    <t>Заработная плата за подготовительные работы</t>
  </si>
  <si>
    <t>За пед.стаж.</t>
  </si>
  <si>
    <t>Доплата за педагогтческой стаж работы</t>
  </si>
  <si>
    <t>Доплата за работы в сельсеой местности</t>
  </si>
  <si>
    <t>Всего заработная плата</t>
  </si>
  <si>
    <t>уч.подг.кл.</t>
  </si>
  <si>
    <t>Ср.спец/Ппед.уч. ГТ №164561</t>
  </si>
  <si>
    <t>уч.нач.кл.</t>
  </si>
  <si>
    <t>Гл.экономист:</t>
  </si>
  <si>
    <t>Гл.бухгалтер:</t>
  </si>
  <si>
    <t>СШ №  на 2018-2019 учебный год по 480 часовой программе</t>
  </si>
  <si>
    <t>уч.подг.
кл.</t>
  </si>
  <si>
    <t>Согласовано____________</t>
  </si>
  <si>
    <t>Утверждаю___________________</t>
  </si>
  <si>
    <t xml:space="preserve">Тарификационный список  педагогических работников общеобразовательной организации </t>
  </si>
  <si>
    <t>Ср.спец. ППУ ЛТ№159136</t>
  </si>
  <si>
    <t>учитель в нач класс</t>
  </si>
  <si>
    <t>русс.яз.и лит.</t>
  </si>
  <si>
    <t>В/КАО№УВ14011600</t>
  </si>
  <si>
    <t>пед. и метод нач. обр.</t>
  </si>
  <si>
    <t>Ср/сп Н/пед.уч. РТИ3288545</t>
  </si>
  <si>
    <t>препод. в нач кл.</t>
  </si>
  <si>
    <t xml:space="preserve">кырг.яз в русс кл </t>
  </si>
  <si>
    <t>В/КАО МВ 13082</t>
  </si>
  <si>
    <t>кырг. яз и лит-ра</t>
  </si>
  <si>
    <t>СШ №  на 2018-2019 учебный год по 480 часовой программе.</t>
  </si>
  <si>
    <t>Экономист ЧТОО:</t>
  </si>
  <si>
    <t>Гл. бухгалтер ЧТОО:</t>
  </si>
  <si>
    <t>Профком ЧТОО:</t>
  </si>
  <si>
    <t>3а</t>
  </si>
  <si>
    <t>3б</t>
  </si>
  <si>
    <t>8б</t>
  </si>
  <si>
    <t>10а</t>
  </si>
  <si>
    <t>10б</t>
  </si>
  <si>
    <t>Сабактардын аталышы</t>
  </si>
  <si>
    <t>Орус тили</t>
  </si>
  <si>
    <t>Чет  тили</t>
  </si>
  <si>
    <t>Адам жана коом</t>
  </si>
  <si>
    <t>Адеп</t>
  </si>
  <si>
    <t>Мекен таануу/табият таануу</t>
  </si>
  <si>
    <t>Технология (эмгек,черчение жана дизайн)</t>
  </si>
  <si>
    <t>Кыргыз адабияты</t>
  </si>
  <si>
    <t>Орус адабияты</t>
  </si>
  <si>
    <t>Корком онор сурот чыгармачылыгы</t>
  </si>
  <si>
    <t>Турмуш тиричилик коопсуздугунун негиздери</t>
  </si>
  <si>
    <t>Дене тарбия</t>
  </si>
  <si>
    <t>Аскерге чейинки даярдоо</t>
  </si>
  <si>
    <t>Кадырова М.М.</t>
  </si>
  <si>
    <t>Окуучунун саны</t>
  </si>
  <si>
    <t>Чет тили</t>
  </si>
  <si>
    <t>Кырг.
Тили</t>
  </si>
  <si>
    <t>эмгек</t>
  </si>
  <si>
    <t>Улуту</t>
  </si>
  <si>
    <t>Туулган жылы</t>
  </si>
  <si>
    <t>Компл.саны</t>
  </si>
  <si>
    <t>Жумалык нормасы</t>
  </si>
  <si>
    <t>Сааттарсаны</t>
  </si>
  <si>
    <t>Кошумча сааттардын саны</t>
  </si>
  <si>
    <t>Жумалык сааттардын эсеби</t>
  </si>
  <si>
    <t>Кыргыз тилиндеги мектептердеги базистик вариант.</t>
  </si>
  <si>
    <t>Абылкасым к.Г.</t>
  </si>
  <si>
    <t>Бекитемин</t>
  </si>
  <si>
    <t>Макулдашылды</t>
  </si>
  <si>
    <t>Директор:           Кадырова М.М.</t>
  </si>
  <si>
    <t xml:space="preserve">Зав.ЧТОО       Кибираева А.С. </t>
  </si>
  <si>
    <t>саат. Саны</t>
  </si>
  <si>
    <t>Ээлеген орду</t>
  </si>
  <si>
    <t>Кадырова М.М</t>
  </si>
  <si>
    <t>Абылкасым к Гүлүм.</t>
  </si>
  <si>
    <t>Асанбекова Р.О.</t>
  </si>
  <si>
    <t>Акматова А.М.</t>
  </si>
  <si>
    <t>10-11-кл</t>
  </si>
  <si>
    <t>5-9-кл</t>
  </si>
  <si>
    <t>1-4-кл.</t>
  </si>
  <si>
    <t>1ст.</t>
  </si>
  <si>
    <t xml:space="preserve">директор  </t>
  </si>
  <si>
    <t xml:space="preserve">окуу бөлүмүнүн башчысы </t>
  </si>
  <si>
    <t>уюштуруучу</t>
  </si>
  <si>
    <t xml:space="preserve">соцпедагог </t>
  </si>
  <si>
    <t>Администрациянын тизмеси</t>
  </si>
  <si>
    <t xml:space="preserve">Туйту Каракеев атындагы орто мектеби </t>
  </si>
  <si>
    <t>23.05.70</t>
  </si>
  <si>
    <t>21.09.75</t>
  </si>
  <si>
    <t>30.03.79</t>
  </si>
  <si>
    <t>27.03.55</t>
  </si>
  <si>
    <t>22.10.79</t>
  </si>
  <si>
    <t>09.11.79</t>
  </si>
  <si>
    <t>22.09.47</t>
  </si>
  <si>
    <t>19.08.61</t>
  </si>
  <si>
    <t>10.10.66</t>
  </si>
  <si>
    <t>05.07.63</t>
  </si>
  <si>
    <t>20.04.79</t>
  </si>
  <si>
    <t>03.03.64</t>
  </si>
  <si>
    <t>02.05.54</t>
  </si>
  <si>
    <t>05.01.63</t>
  </si>
  <si>
    <t>15.07.75</t>
  </si>
  <si>
    <t>01.09.71</t>
  </si>
  <si>
    <t>23.02.55</t>
  </si>
  <si>
    <t>28.08.90</t>
  </si>
  <si>
    <t>27.12.70</t>
  </si>
  <si>
    <t>кыргыз</t>
  </si>
  <si>
    <t>35жыл</t>
  </si>
  <si>
    <t>9 жыл 1ай</t>
  </si>
  <si>
    <t>Сыйлыктары</t>
  </si>
  <si>
    <t>Билими,ЖОЖ, диплом боюнча адистиги</t>
  </si>
  <si>
    <t>Берген предмети, кызматы</t>
  </si>
  <si>
    <t>мектепте иштегендиги боюнча стажы</t>
  </si>
  <si>
    <t>Пед. стажы</t>
  </si>
  <si>
    <t>2009 №CD090323689</t>
  </si>
  <si>
    <t>2014  УВ№140056142</t>
  </si>
  <si>
    <t>2001                    №ДВ05710</t>
  </si>
  <si>
    <t>2001              ГВВ№04064</t>
  </si>
  <si>
    <t>1984                 АВ№115075</t>
  </si>
  <si>
    <t>1991               ТВ1№140677</t>
  </si>
  <si>
    <t xml:space="preserve">           1978                           Г-1 №298407</t>
  </si>
  <si>
    <t>1997                 АП№04448</t>
  </si>
  <si>
    <t xml:space="preserve">          1992                             УВ-1 №160229</t>
  </si>
  <si>
    <t>2001                  ДВ№08717</t>
  </si>
  <si>
    <t>1986              МВ№124076</t>
  </si>
  <si>
    <t xml:space="preserve">           1975ж.                                №2516 48</t>
  </si>
  <si>
    <t>1985               МВ№123136</t>
  </si>
  <si>
    <t>1999                   ГВ№06156</t>
  </si>
  <si>
    <t>1994                   ШВ№748715</t>
  </si>
  <si>
    <t>1981                       ЖВ№258466</t>
  </si>
  <si>
    <t>1994                       №131550</t>
  </si>
  <si>
    <t>1985                 ЛВ№117596</t>
  </si>
  <si>
    <t>2002                               ЕВ №52316</t>
  </si>
  <si>
    <r>
      <t xml:space="preserve">       </t>
    </r>
    <r>
      <rPr>
        <sz val="10"/>
        <color theme="1"/>
        <rFont val="Times New Roman"/>
        <family val="1"/>
        <charset val="204"/>
      </rPr>
      <t xml:space="preserve">    2008  №CD080281897</t>
    </r>
    <r>
      <rPr>
        <sz val="11"/>
        <color theme="1"/>
        <rFont val="Times New Roman"/>
        <family val="1"/>
        <charset val="204"/>
      </rPr>
      <t xml:space="preserve">                </t>
    </r>
  </si>
  <si>
    <t>---</t>
  </si>
  <si>
    <t>Отл.обр</t>
  </si>
  <si>
    <t>Мин.обр. 2009ж.</t>
  </si>
  <si>
    <t>----</t>
  </si>
  <si>
    <t xml:space="preserve">      Мин.обр. 2014ж.</t>
  </si>
  <si>
    <t xml:space="preserve">      РайОО 2013ж.</t>
  </si>
  <si>
    <t>жогорку И.Арабаев</t>
  </si>
  <si>
    <t>жогорку            КГУ                  Географ.</t>
  </si>
  <si>
    <t>жогорку И.Арабаев Географ.</t>
  </si>
  <si>
    <t>жогорку И.Арабаев           .К. тил. ад</t>
  </si>
  <si>
    <t xml:space="preserve">жогорку И.Арабаев           Тарых </t>
  </si>
  <si>
    <t>жогорку И.Арабаев      Башт.кл.</t>
  </si>
  <si>
    <t xml:space="preserve">жогорку Инс.Искусст     Музыка </t>
  </si>
  <si>
    <t xml:space="preserve">жогорку             КЖПИ         Биолог </t>
  </si>
  <si>
    <t>жогорку               КЖПИ                    Орус т.</t>
  </si>
  <si>
    <t>жогорку                 КГУ                  Кырг.т.ад</t>
  </si>
  <si>
    <t>жогорку И.Арабаева         Англ. т.</t>
  </si>
  <si>
    <t>жогорку                 КГУ                Журналист</t>
  </si>
  <si>
    <t>жогорку                КЖПИ               Башт. кл.</t>
  </si>
  <si>
    <t>жогорку                КЖПИ           Башт.кл.</t>
  </si>
  <si>
    <t xml:space="preserve">жогорку                    КГУ               Математик </t>
  </si>
  <si>
    <t xml:space="preserve">жогорку                  КНУ               Физик </t>
  </si>
  <si>
    <t>жогорку           БГУ                   Орус т.</t>
  </si>
  <si>
    <t xml:space="preserve">жогорку Прж.Пед.инс .Биолог </t>
  </si>
  <si>
    <t xml:space="preserve">жогорку                  КНУ                Информат.          </t>
  </si>
  <si>
    <t>жогорку                КЖПИ              Башт. кл.</t>
  </si>
  <si>
    <t xml:space="preserve">География Директор </t>
  </si>
  <si>
    <t>Хим.био.</t>
  </si>
  <si>
    <t>О-тил</t>
  </si>
  <si>
    <t>Химия, биология</t>
  </si>
  <si>
    <t>Анг.тил</t>
  </si>
  <si>
    <t>Математ.</t>
  </si>
  <si>
    <t>Завуч, АЖК,АЧД</t>
  </si>
  <si>
    <t xml:space="preserve">Орус тил </t>
  </si>
  <si>
    <t>Башт.кл</t>
  </si>
  <si>
    <t>Тарых</t>
  </si>
  <si>
    <t>Башт.кл.</t>
  </si>
  <si>
    <t>9 жыл,18 кун</t>
  </si>
  <si>
    <t>9 жыл 1 ай</t>
  </si>
  <si>
    <t>Мин.обр.   2013ж</t>
  </si>
  <si>
    <t>РайОО        2013ж.</t>
  </si>
  <si>
    <t>Искра А/о            2013</t>
  </si>
  <si>
    <t>РайОО            2009ж.</t>
  </si>
  <si>
    <t>РайОО               2011ж.</t>
  </si>
  <si>
    <t>Отл.обр.            2012ж.</t>
  </si>
  <si>
    <t>Отл.обр.              2010ж.</t>
  </si>
  <si>
    <t>Отл.обр.               2005ж</t>
  </si>
  <si>
    <t>РайОО                 2017ж.</t>
  </si>
  <si>
    <t>Мин.обр.             2012ж</t>
  </si>
  <si>
    <t>Отл.обр.             2012ж.</t>
  </si>
  <si>
    <t>Мин.обр.             2017ж</t>
  </si>
  <si>
    <t>Кыргыз тилинде окутуу</t>
  </si>
  <si>
    <t>Бардыгы:</t>
  </si>
  <si>
    <t>7</t>
  </si>
  <si>
    <t>1Б</t>
  </si>
  <si>
    <t>1А</t>
  </si>
  <si>
    <t>22</t>
  </si>
  <si>
    <t>21</t>
  </si>
  <si>
    <t>20</t>
  </si>
  <si>
    <t>14</t>
  </si>
  <si>
    <t>23</t>
  </si>
  <si>
    <t>Компл.   саны</t>
  </si>
  <si>
    <t>Компл.    саны</t>
  </si>
  <si>
    <t>Жалпы 1-4</t>
  </si>
  <si>
    <t>Бардык окуучулар</t>
  </si>
  <si>
    <t>Зав.ЧРОО        Кибираева А.С.</t>
  </si>
  <si>
    <t>Директор           Кадырова М.М.</t>
  </si>
  <si>
    <t>Аты-жону</t>
  </si>
  <si>
    <t>Берилуучу предмети, кызматы</t>
  </si>
  <si>
    <t>Жумалык сааттык жуктому</t>
  </si>
  <si>
    <t>жогорку И.Арабаев      Хим-биолог</t>
  </si>
  <si>
    <t>Уюштуруучу</t>
  </si>
  <si>
    <t>Англис тили</t>
  </si>
  <si>
    <t>№ 2849</t>
  </si>
  <si>
    <t>№ 2847</t>
  </si>
  <si>
    <t>№ 2845</t>
  </si>
  <si>
    <t>№ 2844</t>
  </si>
  <si>
    <t>№ 2843</t>
  </si>
  <si>
    <t>№ 2842</t>
  </si>
  <si>
    <t>№ 2841</t>
  </si>
  <si>
    <t>№ 2840</t>
  </si>
  <si>
    <t>№ 2839</t>
  </si>
  <si>
    <t>№ 2838</t>
  </si>
  <si>
    <t>№ 2860</t>
  </si>
  <si>
    <t>№ 2862</t>
  </si>
  <si>
    <t>№ 2850</t>
  </si>
  <si>
    <t>№ 2853</t>
  </si>
  <si>
    <t>№ 2852</t>
  </si>
  <si>
    <t>№ 2858</t>
  </si>
  <si>
    <t>№ 2857</t>
  </si>
  <si>
    <t>№ 2856</t>
  </si>
  <si>
    <t>№ 2855</t>
  </si>
  <si>
    <t>№ 3167</t>
  </si>
  <si>
    <t>жогорку           КНУ                       .К. тил. ад</t>
  </si>
  <si>
    <t xml:space="preserve">жогорку             КГНУ            Тарых </t>
  </si>
  <si>
    <t>жогорку И.Арабаев        Англ. т.</t>
  </si>
  <si>
    <t>жогорку           ПРИЯЛ                   Орус т.</t>
  </si>
  <si>
    <t>Кыргыз тили</t>
  </si>
  <si>
    <t>ТТКН</t>
  </si>
  <si>
    <t xml:space="preserve">Завуч </t>
  </si>
  <si>
    <t>АЖК</t>
  </si>
  <si>
    <t xml:space="preserve">Директор География  </t>
  </si>
  <si>
    <t>Сурот</t>
  </si>
  <si>
    <t>Билими,ЖОЖ диплому боюнча адистиги</t>
  </si>
  <si>
    <t>Туйту Каракеев атындагы орто мектеби</t>
  </si>
  <si>
    <t xml:space="preserve">                                                           буйрук кылам:</t>
  </si>
  <si>
    <t xml:space="preserve">"Окуучулардын контингентин жана </t>
  </si>
  <si>
    <t>класс</t>
  </si>
  <si>
    <t>0а</t>
  </si>
  <si>
    <t>0б</t>
  </si>
  <si>
    <t>бардыгы</t>
  </si>
  <si>
    <t>Окуучулар.         саны</t>
  </si>
  <si>
    <t>"Педагогикалык кызматкерлерди</t>
  </si>
  <si>
    <t>комплектөө жөнүндө"</t>
  </si>
  <si>
    <t>1-4</t>
  </si>
  <si>
    <t>Мектеп компоненти</t>
  </si>
  <si>
    <t>1.Мугалимдерди тарификациядан өткөрүү боюнча  төмөндөгүдөй курамда  комиссия түзүлсүн:</t>
  </si>
  <si>
    <t>3.Төмөндөгүдөй курамда эксперттик комиссия  түзүлсүн:</t>
  </si>
  <si>
    <t>Директор:              Кадырова М.М.</t>
  </si>
  <si>
    <t>"Сабактан тышкаркы жүктөм жөнүндө"</t>
  </si>
  <si>
    <t>буйрук кыламын:</t>
  </si>
  <si>
    <t>Аты-жөнү</t>
  </si>
  <si>
    <t>Жумалык жүктөмү</t>
  </si>
  <si>
    <t>Сааттык -методикалык жүктөмү</t>
  </si>
  <si>
    <t>Абылкасым кызы  Гулум</t>
  </si>
  <si>
    <t>Абдыкалыкова Токтобубу</t>
  </si>
  <si>
    <t>Боргулов Акмат</t>
  </si>
  <si>
    <t>Зарылбек кызы Аксана</t>
  </si>
  <si>
    <t>Сабырбеков Асан</t>
  </si>
  <si>
    <t>Кадырова Махабат Маршалбековна</t>
  </si>
  <si>
    <t>Асанбекова Роза Омурзаковна</t>
  </si>
  <si>
    <t>Асанова Кулумкан Сарлыкбековна</t>
  </si>
  <si>
    <t>Базаркулова Элнура Жумаманбетовна</t>
  </si>
  <si>
    <t>Джоошева Бүбүсара Рыспековна</t>
  </si>
  <si>
    <t>Джунушалиева Кенжегул Насирдиновна</t>
  </si>
  <si>
    <t>Дюшембиева Айдай Есеновна</t>
  </si>
  <si>
    <t>Кадыркулова Жамила Намазбековна</t>
  </si>
  <si>
    <t>Кулманбетова Гуля Багыновна</t>
  </si>
  <si>
    <t>Ниязова Чолпон Кариловна</t>
  </si>
  <si>
    <t>Ногоева Аида Мамбеткуловна</t>
  </si>
  <si>
    <t>Оторбаева Эльмира Кадыркуловна</t>
  </si>
  <si>
    <t>Сарыпова Жазгүл Карагуловна</t>
  </si>
  <si>
    <t>Усупова Айгуль Солтобековна</t>
  </si>
  <si>
    <t>Шамбетова Сейнеп Аблобековна</t>
  </si>
  <si>
    <t>Абдыкалыкова Токтобүбү</t>
  </si>
  <si>
    <t>Джунушалиева Кенжегуль Насирдиновна.</t>
  </si>
  <si>
    <t>Жабаева Самаргул Жаныбековна</t>
  </si>
  <si>
    <t>Сарыпова  Жазгул Карагуловна</t>
  </si>
  <si>
    <t>Абылкасым кызы Гүлүм</t>
  </si>
  <si>
    <t>Асанова Күлүмкан Сарлыкбековна</t>
  </si>
  <si>
    <t>Джоошева Бүбүсара Рыспековна.</t>
  </si>
  <si>
    <t>Мамбеталиева Айнура Кулубековна</t>
  </si>
  <si>
    <t>Ногоева Аида Мамбеткуловна.</t>
  </si>
  <si>
    <t>Оторбаева Эльмира Кадыркуловна.</t>
  </si>
  <si>
    <t>Усупова Айгул Солтобековна</t>
  </si>
  <si>
    <t xml:space="preserve">жогорку Прж.Пед.инс Биолог </t>
  </si>
  <si>
    <t>Кадырова Махабат  Маршалбековна</t>
  </si>
  <si>
    <t>Абылкасым кызы Гүлүм.</t>
  </si>
  <si>
    <t>Джунушалиева Кенжегуль Насирдиновна</t>
  </si>
  <si>
    <t xml:space="preserve">Сабырбеков Асан </t>
  </si>
  <si>
    <t>Сарыпова  Жазгул Карагуловна.</t>
  </si>
  <si>
    <t xml:space="preserve">                                     </t>
  </si>
  <si>
    <t>"Класс жетекчилерди бекитүү жөнүндө"</t>
  </si>
  <si>
    <t>Сарыпова Жазгул Карагуловна</t>
  </si>
  <si>
    <t>Директор:               Кадырова М.М.</t>
  </si>
  <si>
    <t>Колу</t>
  </si>
  <si>
    <t>көчүрмөсү</t>
  </si>
  <si>
    <t>1.Төмөнкү тартипте мугалимдер класс жетекчи болуп бекитилсин:</t>
  </si>
  <si>
    <t xml:space="preserve">                                буйрук кыламын:</t>
  </si>
  <si>
    <t>Сабырбеков А.- 0,25 ст.</t>
  </si>
  <si>
    <t>Асанбекова Р.О. жүктөлсүн.</t>
  </si>
  <si>
    <t>3.Буйруктун аткарылышын көзөмөлгө алууну өзүмө калтырам.</t>
  </si>
  <si>
    <t>чечиминин негизинде</t>
  </si>
  <si>
    <t xml:space="preserve">   негизинде                             </t>
  </si>
  <si>
    <t xml:space="preserve">                  буйрук кыламын:</t>
  </si>
  <si>
    <t>милдеттендирилсин:</t>
  </si>
  <si>
    <t xml:space="preserve">1. Төмөнкү мугалимдер усулдук бирикмелердин жетекчилери болуп </t>
  </si>
  <si>
    <t>бекитилсин:</t>
  </si>
  <si>
    <t xml:space="preserve">2.Бул буйруктун аткарылыш милдети окуу бөлүм башчысы Абылкасым к.Гүлүмгө </t>
  </si>
  <si>
    <t>жүктөлсүн.</t>
  </si>
  <si>
    <t>Туйту Каракеев атындагы орто мектебинин сабактан тышкаркы жүктөмдү</t>
  </si>
  <si>
    <t>усулдук бирикменин иштерине көзөмөл жүргүзгөндүгү  үчүн жумасына</t>
  </si>
  <si>
    <t xml:space="preserve">КР Өкмөтүнүн токтомунун 31 май 2011 жылдагы №270 "Жалпы билим берүүчү мекемелердеги </t>
  </si>
  <si>
    <t xml:space="preserve">кызматкерлердин эмгек акысын төлөп берүү тартиби жөнүндөгү" инструктажын аткаруу максатында </t>
  </si>
  <si>
    <t xml:space="preserve">               буйрук кыламын:</t>
  </si>
  <si>
    <t>берилсин.</t>
  </si>
  <si>
    <t>тышкаркы) берилсин.</t>
  </si>
  <si>
    <t>1.1.Мектептин директору Кадырова М.М.-география мугалими катары</t>
  </si>
  <si>
    <t>1.2.Окуу бөлүм башчысы Абылкасым к.Гүлүмгө усулдук кенешменин,</t>
  </si>
  <si>
    <t xml:space="preserve">1.3.Уюштуруучу Асанбекова Р.О. ар кандай  райондук  масштабдагы иш-чараларга </t>
  </si>
  <si>
    <t>2.Бул буйруктун аткарылышын көзөмөлгө алууну өзүмө калтырам.</t>
  </si>
  <si>
    <t>Директор:             Кадырова М.М.</t>
  </si>
  <si>
    <t>Биз,төмөндөгү комиссиянын курамы:</t>
  </si>
  <si>
    <t>Туйту Каракеев атындагы орто мектебинин педагогикалык кызматкерлеринин</t>
  </si>
  <si>
    <t>эмгек китепчелери текшерилип,төмөнкү педстаждарды койдук:</t>
  </si>
  <si>
    <t>Кошумча төлөм %</t>
  </si>
  <si>
    <t>"Педстажды төлөп берүү жөнүндө"</t>
  </si>
  <si>
    <t>1.Төмөндөгү педкызматкерлерге педстажы үчүн эмгек акы төлөнүлүп берилсин:</t>
  </si>
  <si>
    <t xml:space="preserve">2.КР Мыйзамына дал келтирүүнүн негизинде ЧТООнун бухгалтери кошумча  эмгек </t>
  </si>
  <si>
    <t>акы төлөсүн.</t>
  </si>
  <si>
    <t xml:space="preserve">                                          Туйту Каракеев атындагы орто мектеби</t>
  </si>
  <si>
    <t>Директор:            Кадырова М.М.</t>
  </si>
  <si>
    <t>"Эмгек шарттарында жумушчу орундарын</t>
  </si>
  <si>
    <t>текшерүү комиссиясын түзүү жөнүндө"</t>
  </si>
  <si>
    <t xml:space="preserve">КР Өкмөтүнүн токтому №258  27 апрель 2015-жылдагы "Начар шарттагы </t>
  </si>
  <si>
    <t>1.Төмөнкү курамда комиссия түзүлсүн:</t>
  </si>
  <si>
    <t xml:space="preserve">3.Жумуш орундарынын текшерилишинин жыйынтыгынын актысы бекитүүгө  </t>
  </si>
  <si>
    <t xml:space="preserve">Директор:                     Кадырова М.М.                   </t>
  </si>
  <si>
    <t>Кызматкерлердин     аты-жөну</t>
  </si>
  <si>
    <t>кызматы</t>
  </si>
  <si>
    <t>Программа боюнча сабактын жүктөмү</t>
  </si>
  <si>
    <t>Жумуш убактысынын    %</t>
  </si>
  <si>
    <t>Төлөө же төлөнбөө белгиси</t>
  </si>
  <si>
    <t>баардыгы</t>
  </si>
  <si>
    <t>Зыяндуу шартта иштеген убактысы</t>
  </si>
  <si>
    <t>ОИВТ мугалими</t>
  </si>
  <si>
    <t>компьютер менен иштөө</t>
  </si>
  <si>
    <t>жок</t>
  </si>
  <si>
    <t>Токтомушева Н.</t>
  </si>
  <si>
    <t>жууп –тазалоочу</t>
  </si>
  <si>
    <t>40саат жумасына</t>
  </si>
  <si>
    <t>хлор менен иштөө</t>
  </si>
  <si>
    <t>ооба</t>
  </si>
  <si>
    <t>Суйумбек к.Айсулуу</t>
  </si>
  <si>
    <t>жууп-тазалоочу</t>
  </si>
  <si>
    <t>Маликов К.Н.</t>
  </si>
  <si>
    <t>от жагуучу</t>
  </si>
  <si>
    <t>45саат жумасына</t>
  </si>
  <si>
    <t>Айдыралиев Б.С.</t>
  </si>
  <si>
    <t>китеп менен иштөө</t>
  </si>
  <si>
    <t>лаборант</t>
  </si>
  <si>
    <t>20саат жумасына</t>
  </si>
  <si>
    <t>кух.раб.</t>
  </si>
  <si>
    <t>Абдыгулов Б.М.</t>
  </si>
  <si>
    <t xml:space="preserve">                                                                                  </t>
  </si>
  <si>
    <t xml:space="preserve">                                                                                   </t>
  </si>
  <si>
    <t>Омурзакова Ж.С.</t>
  </si>
  <si>
    <t>Сарыпова Ж.К</t>
  </si>
  <si>
    <t>хим.реакт. менен иштөө</t>
  </si>
  <si>
    <t>Колу:</t>
  </si>
  <si>
    <t xml:space="preserve">"Начар шарттагы жумуш орундарына кошумча </t>
  </si>
  <si>
    <t>эмгек акы төлөп берүү жөнүндө"</t>
  </si>
  <si>
    <t xml:space="preserve">Эмгек шарттарынын жумуш орундарын текшерүүнүн жыйынтыгынын </t>
  </si>
  <si>
    <t>эмгек акы төлөнсүн:</t>
  </si>
  <si>
    <t xml:space="preserve">География  </t>
  </si>
  <si>
    <t>высшее КНУ</t>
  </si>
  <si>
    <t xml:space="preserve">высшее КГУ </t>
  </si>
  <si>
    <t>Организатор,кырг.яз.</t>
  </si>
  <si>
    <t>высшее КГНУ</t>
  </si>
  <si>
    <t>История</t>
  </si>
  <si>
    <t>Нач.кл.</t>
  </si>
  <si>
    <t>Нач.кл.,англ.в нач.кл.</t>
  </si>
  <si>
    <t>Музыка,кружок</t>
  </si>
  <si>
    <t>высшее КИИ</t>
  </si>
  <si>
    <t>Химия,биология</t>
  </si>
  <si>
    <t>высшее КЖПИ</t>
  </si>
  <si>
    <t>Русс.яз.и литер.</t>
  </si>
  <si>
    <t>Кырг.яз.и литер.</t>
  </si>
  <si>
    <t xml:space="preserve">Зарылбек кызы Аксана </t>
  </si>
  <si>
    <t>Англ.яз.,англ.яз.в нач.</t>
  </si>
  <si>
    <t>высшее КГПУ</t>
  </si>
  <si>
    <t>математика</t>
  </si>
  <si>
    <t>физика,математика</t>
  </si>
  <si>
    <t>свысшее КГНУ</t>
  </si>
  <si>
    <t>высшее ПИРЯЛ</t>
  </si>
  <si>
    <t>Физкультура</t>
  </si>
  <si>
    <t>высшее ППИ</t>
  </si>
  <si>
    <t>Информатика,черчение</t>
  </si>
  <si>
    <t>Географ</t>
  </si>
  <si>
    <t>Кырг.яз. и литер.</t>
  </si>
  <si>
    <t>Историк</t>
  </si>
  <si>
    <t>Музыкант</t>
  </si>
  <si>
    <t>Хим-биолог</t>
  </si>
  <si>
    <t>Русск.яз.и литер.</t>
  </si>
  <si>
    <t>Лингвист</t>
  </si>
  <si>
    <t>Журналистика</t>
  </si>
  <si>
    <t>Математик</t>
  </si>
  <si>
    <t>Физик</t>
  </si>
  <si>
    <t>Биолог</t>
  </si>
  <si>
    <t>Информатик</t>
  </si>
  <si>
    <t>Күн тартибинде каралуучу маселелер:</t>
  </si>
  <si>
    <t>3. Жаны окуу жылына карата мугалимдердин сааттык жуктомдорун бөлүштүрүү,</t>
  </si>
  <si>
    <t xml:space="preserve">кружоктордун жетекчилерин,усулдук  бирикмелердин жетекчилерин,усулдук   </t>
  </si>
  <si>
    <t xml:space="preserve">кенешменин жетекчисин,класс жетекчилерди,прочий ишмердүүлүгүнө саат </t>
  </si>
  <si>
    <t>берүү,эксперттик,конфликттик,тарификациялык комиссияларды түзүү.</t>
  </si>
  <si>
    <t>Мугалимдердин сааттык жүктөмдөрү төмөндөгүдөй тартипте бөлүштүрүлсүн:</t>
  </si>
  <si>
    <t>Звено</t>
  </si>
  <si>
    <t>звено</t>
  </si>
  <si>
    <t>5-11</t>
  </si>
  <si>
    <t>даярдангандыгы үчүн жумасына 4 саат прочая ишмердигинен (сабактан тышкаркы)</t>
  </si>
  <si>
    <t>3 саат прочая ишмердигинен (сабактан тышкаркы) берилсин.</t>
  </si>
  <si>
    <t>окуучуларды даярдагандыгы үчүн жумасына 2 саат прочая ишмердигинен (сабактан</t>
  </si>
  <si>
    <t>чечим:</t>
  </si>
  <si>
    <t>279 саат</t>
  </si>
  <si>
    <t>Асанова К.С.-комиссия мүчөсү</t>
  </si>
  <si>
    <t xml:space="preserve">Наматов С.Дж..-ЧТООнун ПКнын төрагасы </t>
  </si>
  <si>
    <t>Джунушалиева К.Н.-ПКнын төрайымы</t>
  </si>
  <si>
    <t>Шамшидинов Р.</t>
  </si>
  <si>
    <t>Борбуев А.</t>
  </si>
  <si>
    <t>Шерекеев Н.</t>
  </si>
  <si>
    <t>Абдыгулов   Б.</t>
  </si>
  <si>
    <t>Айдыралиев Б.</t>
  </si>
  <si>
    <t>Шейшенкулов Б.</t>
  </si>
  <si>
    <t>Омурзакова Ж.</t>
  </si>
  <si>
    <t>Суйунбек к Айсулуу.</t>
  </si>
  <si>
    <t>Кызматы</t>
  </si>
  <si>
    <t>иштеген жүктөмү</t>
  </si>
  <si>
    <t>ондоочу</t>
  </si>
  <si>
    <t>китепканачы</t>
  </si>
  <si>
    <t>кароолчу</t>
  </si>
  <si>
    <t>пол жуугуч</t>
  </si>
  <si>
    <t>кух.работ.</t>
  </si>
  <si>
    <t>шыпыргыч</t>
  </si>
  <si>
    <t>Количество класс комплектов - 18</t>
  </si>
  <si>
    <t>Всего учащихся -361</t>
  </si>
  <si>
    <t>0 класс-35</t>
  </si>
  <si>
    <t>Потребность по СШ им.Туйту Каракеева   на 2019-2020 учебный год</t>
  </si>
  <si>
    <t xml:space="preserve">Кадырова М.М. </t>
  </si>
  <si>
    <t>Джурунова О.А.</t>
  </si>
  <si>
    <t>Жалпы 5-9</t>
  </si>
  <si>
    <t>чарба башчысы</t>
  </si>
  <si>
    <t xml:space="preserve">1-4 класс -118 </t>
  </si>
  <si>
    <t>5-9 класс -150</t>
  </si>
  <si>
    <t>10-11 класс -58</t>
  </si>
  <si>
    <t>сш.им.Туйту Каракеева с.Кош-Коргон  на 2019-2020 учебный год</t>
  </si>
  <si>
    <t>Зав.ЧТОО           Кибираева А.С.</t>
  </si>
  <si>
    <t xml:space="preserve">    Утверждаю</t>
  </si>
  <si>
    <t xml:space="preserve">         Директор:               Кадырова М.М.</t>
  </si>
  <si>
    <t xml:space="preserve">              Согласовано</t>
  </si>
  <si>
    <t>15% вред.</t>
  </si>
  <si>
    <t>ночные</t>
  </si>
  <si>
    <t xml:space="preserve">          Макулдашылды</t>
  </si>
  <si>
    <t xml:space="preserve">                                                                                       Туйту Каракеев атындагы орто мектеби</t>
  </si>
  <si>
    <t>АЧД</t>
  </si>
  <si>
    <t>Абылкасым.к.Г.-комиссия төрайымы</t>
  </si>
  <si>
    <t>башт.кл.</t>
  </si>
  <si>
    <t>бар</t>
  </si>
  <si>
    <t xml:space="preserve">                 Техперсоналдардын тизмеси.</t>
  </si>
  <si>
    <t xml:space="preserve">              Коэффициент масштаба к СБФ </t>
  </si>
  <si>
    <t xml:space="preserve">  общеобразовательных организаций</t>
  </si>
  <si>
    <t xml:space="preserve">                                    Абылкасым.к.Г.-комиссия төрайымы</t>
  </si>
  <si>
    <t xml:space="preserve">                                   Джунушалиева К.Н.-ПКнын төрайымы</t>
  </si>
  <si>
    <t xml:space="preserve">                                   Наматов С.Дж..-ЧТООнун ПКнын төрагасы </t>
  </si>
  <si>
    <t xml:space="preserve">                                   Пирогова Л.В.-Зам.гл.врача ЦПЗ и ГСЭН</t>
  </si>
  <si>
    <t xml:space="preserve">                                 аныктоонун жыйынтыгы:</t>
  </si>
  <si>
    <t xml:space="preserve">          Директор:               Кадырова М.М.</t>
  </si>
  <si>
    <t xml:space="preserve">Директор:             Кадырова М.М.        </t>
  </si>
  <si>
    <t>Катчы:</t>
  </si>
  <si>
    <t xml:space="preserve"> </t>
  </si>
  <si>
    <t xml:space="preserve">                     </t>
  </si>
  <si>
    <t>Директор:         Кадырова М.М.</t>
  </si>
  <si>
    <t>Асанова К.С.</t>
  </si>
  <si>
    <t xml:space="preserve">           Зав.ЧРОО        Кибираева А.С.</t>
  </si>
  <si>
    <t xml:space="preserve">            Макулдашылды</t>
  </si>
  <si>
    <t xml:space="preserve">            Кадырова М.М.мектептин директору -төрайымы</t>
  </si>
  <si>
    <t>Абылкасым к.Гүлүм окуу бөлүмүнүн башчысы-мүчөсү</t>
  </si>
  <si>
    <t>Джунушалиева К.Н.профсоюз уюмунун төрайымы-мүчөсү</t>
  </si>
  <si>
    <t xml:space="preserve">             Джунушалиева К.Н. ПКнын төрайымы-мүчөсү</t>
  </si>
  <si>
    <t>өткөрүлүп, окуучулардын контингенти бекитилсин:</t>
  </si>
  <si>
    <t xml:space="preserve">             Абылкасым к.Гүлүм окуу бөлүм башчысы-төрайымы</t>
  </si>
  <si>
    <t xml:space="preserve">              Директор:              Кадырова М.М.</t>
  </si>
  <si>
    <t>комур жагат</t>
  </si>
  <si>
    <t xml:space="preserve">                      Директор:            Кадырова М.М.</t>
  </si>
  <si>
    <t>мектеп кызматкерлеринин жумуш орундагы эмгек шарттарын аныктап чыгып,</t>
  </si>
  <si>
    <t>Пирогова Л.В.- ЦПЗ и ГСЭН</t>
  </si>
  <si>
    <t>Пирогова Л.В.- ЦПЗ и ГСЭНдин башкы дарыгердин орун басары</t>
  </si>
  <si>
    <t>1.мектептин төмөнкү кызматчыларына сааттык ставкасына 15% өлчөмдө кошумча</t>
  </si>
  <si>
    <t xml:space="preserve">соц. пед  башт. кл </t>
  </si>
  <si>
    <t>Всего 5-11кл</t>
  </si>
  <si>
    <t>жогорку                    КНУ                Кырг.т.ад</t>
  </si>
  <si>
    <t>кырг.т.ад</t>
  </si>
  <si>
    <t xml:space="preserve">                   көчүрмөсү</t>
  </si>
  <si>
    <t xml:space="preserve">                                                Маалымдама</t>
  </si>
  <si>
    <t>Директор:                Кадырова М.М.</t>
  </si>
  <si>
    <t>Абдыкадырова Нурзина Жекшенбековна</t>
  </si>
  <si>
    <t xml:space="preserve">      Кош-Коргон айылындагы Туйту Каракеев атындагы орто </t>
  </si>
  <si>
    <t xml:space="preserve">  мектебинин       класс жетекчилеринин тизмеси.</t>
  </si>
  <si>
    <t xml:space="preserve">Мамбеталиева Айнура Кулубековна </t>
  </si>
  <si>
    <t xml:space="preserve">                            Директор:               Кадырова М.М.</t>
  </si>
  <si>
    <t>2а</t>
  </si>
  <si>
    <t>2б</t>
  </si>
  <si>
    <t>4а</t>
  </si>
  <si>
    <t>4б</t>
  </si>
  <si>
    <t>6а</t>
  </si>
  <si>
    <t>6б</t>
  </si>
  <si>
    <t>9а</t>
  </si>
  <si>
    <t>9б</t>
  </si>
  <si>
    <t>Туйту Каракеев атындагы орто мектеби 2020-2021-окуу жылы</t>
  </si>
  <si>
    <t>Чынтемирова Н.А.</t>
  </si>
  <si>
    <t>27 жыл 1 ай</t>
  </si>
  <si>
    <t>19 жыл 1 ай</t>
  </si>
  <si>
    <t>14.05.1988</t>
  </si>
  <si>
    <t>жогорку КГНУ Ж.Баласагын</t>
  </si>
  <si>
    <t>9 ай, 10 күн</t>
  </si>
  <si>
    <t>2012 №СD120261668</t>
  </si>
  <si>
    <t>21 жыл</t>
  </si>
  <si>
    <t>16 жыл 10күн</t>
  </si>
  <si>
    <t>24 жыл</t>
  </si>
  <si>
    <t>46 жыл 2ай 18 күн</t>
  </si>
  <si>
    <t>39 жыл 15 күн</t>
  </si>
  <si>
    <t xml:space="preserve">34 жыл </t>
  </si>
  <si>
    <t>36жыл</t>
  </si>
  <si>
    <t>7 жыл,18 кун</t>
  </si>
  <si>
    <t>22 жыл 4 ай</t>
  </si>
  <si>
    <t>33 жыл 1 ай</t>
  </si>
  <si>
    <t>45 жыл 1ай</t>
  </si>
  <si>
    <t>39 жыл 1ай</t>
  </si>
  <si>
    <t>7 жыл 1ай</t>
  </si>
  <si>
    <t>26 жыл10ай 15 күн</t>
  </si>
  <si>
    <t xml:space="preserve">26 жыл </t>
  </si>
  <si>
    <t>30 жыл</t>
  </si>
  <si>
    <t>Рысбек кызы Касиет</t>
  </si>
  <si>
    <t>10.11.94</t>
  </si>
  <si>
    <t>2018 №ШБ180168887</t>
  </si>
  <si>
    <t>0ай, 10күн</t>
  </si>
  <si>
    <t>бакалавр КГНУ Ж.Баласагын</t>
  </si>
  <si>
    <t>кыргыз ад. Дене тарб. Башт.кл</t>
  </si>
  <si>
    <t>Завуч, АЖК,АЧД, ТТКН</t>
  </si>
  <si>
    <t>Уюштуруучу     к. адаб.</t>
  </si>
  <si>
    <t>музыка, сүрөт</t>
  </si>
  <si>
    <t>Кырг. Тил</t>
  </si>
  <si>
    <t>Башт.кл,   англ. башт. кл</t>
  </si>
  <si>
    <t>Физика, математика</t>
  </si>
  <si>
    <t>Информатикачерчение, эмгек</t>
  </si>
  <si>
    <t>3</t>
  </si>
  <si>
    <t>5</t>
  </si>
  <si>
    <t>8</t>
  </si>
  <si>
    <t>10</t>
  </si>
  <si>
    <t>1994 ж      №131543</t>
  </si>
  <si>
    <t>29.06.72</t>
  </si>
  <si>
    <t>24</t>
  </si>
  <si>
    <t>19</t>
  </si>
  <si>
    <t>34</t>
  </si>
  <si>
    <t>бард. 1-4</t>
  </si>
  <si>
    <t>бард. 5-9</t>
  </si>
  <si>
    <t>бард. 10-11</t>
  </si>
  <si>
    <t>бард.1-11</t>
  </si>
  <si>
    <t>25</t>
  </si>
  <si>
    <t>147</t>
  </si>
  <si>
    <t>54</t>
  </si>
  <si>
    <t>369</t>
  </si>
  <si>
    <t>Жаны 2020-2021-окуу жылынын уюштурулушунун негизинде</t>
  </si>
  <si>
    <t>01.09.2020</t>
  </si>
  <si>
    <t>класстарды комплектөө жөнүндө"</t>
  </si>
  <si>
    <t>Табият тануу</t>
  </si>
  <si>
    <t>жогорку КГНУ   Кырг.ад</t>
  </si>
  <si>
    <t>кыргыз адаб</t>
  </si>
  <si>
    <t>сүрөт</t>
  </si>
  <si>
    <t xml:space="preserve">адеп </t>
  </si>
  <si>
    <t xml:space="preserve">музыка </t>
  </si>
  <si>
    <t>дене тарбия</t>
  </si>
  <si>
    <t>чийүү</t>
  </si>
  <si>
    <t>бакалавр КГНУ математика</t>
  </si>
  <si>
    <t xml:space="preserve">КГНУ  </t>
  </si>
  <si>
    <t xml:space="preserve">жогорку                                          </t>
  </si>
  <si>
    <t>Баардыгы:</t>
  </si>
  <si>
    <t>Группа</t>
  </si>
  <si>
    <t>БӨЛҮҮНҮН ЖЫЙЫНТЫГЫ:</t>
  </si>
  <si>
    <t>БАРДЫГЫ:</t>
  </si>
  <si>
    <t>Вакант</t>
  </si>
  <si>
    <t>Дюшембиева А.Е.  мугалим- мүчөсү</t>
  </si>
  <si>
    <t>"Тарификациялык комиссияны,чыр-чатак комиссияны,</t>
  </si>
  <si>
    <t>2.Төмөндөгүдөй курамда чыр-чатак комиссия түзүлсүн:</t>
  </si>
  <si>
    <t xml:space="preserve">             Абдыкалыкова Т.мугалим-мүчөсү</t>
  </si>
  <si>
    <t xml:space="preserve">             Джунушалиева К.Н.ПКнын төрайымы-мүчөсү</t>
  </si>
  <si>
    <t xml:space="preserve">            Сабырбеков А. мугалим- мүчөсү</t>
  </si>
  <si>
    <t xml:space="preserve">             Кадырова М.М. директор- төрайымы</t>
  </si>
  <si>
    <t xml:space="preserve">             Кадыркулова Ж.Н. соцпедагог-мүчөсү</t>
  </si>
  <si>
    <t xml:space="preserve">             Оторбаева Э.К. мугалим-мүчөсү</t>
  </si>
  <si>
    <t>Рысбек кызы Касеит</t>
  </si>
  <si>
    <t>01.09.2020.</t>
  </si>
  <si>
    <t>Жаны 2020-2021-окуу жылынын уюштурулушунун, №1 педкенешменин 28.08.20.</t>
  </si>
  <si>
    <t>Абдыкадырова Н. -0,25ст</t>
  </si>
  <si>
    <t>2.Ийрим иштеринин жүрүшүнүн аткарылыш жоопкерчилиги уюштуруучу</t>
  </si>
  <si>
    <t>"Ийрим иштерин бөлүштүрүү жөнүндө"</t>
  </si>
  <si>
    <t>жөндөмүн өстүрүүгө багытталсын."Комузчулар", "Драм ийрими",</t>
  </si>
  <si>
    <t>1.Ийрим иштери үчүн берилген 0,75 ставка окуучулардын чыгармачылык</t>
  </si>
  <si>
    <t>"Усулдук бирикмелердин жетекчилерин,</t>
  </si>
  <si>
    <t>насаатчылыкты  бекитүү жөнүндө"</t>
  </si>
  <si>
    <t>Усулдук бирикменин аталышы</t>
  </si>
  <si>
    <t>УБЖ аты-жөнү</t>
  </si>
  <si>
    <t>УБЖ үчүн кл.тыш. саат. саны</t>
  </si>
  <si>
    <t>Усулдук бирикмедеги мугалимдердин саны</t>
  </si>
  <si>
    <t>усулдук кенешменин жетекчилигине</t>
  </si>
  <si>
    <t>башталгыч класстар бирикмесинин жетекчилигине</t>
  </si>
  <si>
    <t>гуманитардык бирикменин жетекчилигине</t>
  </si>
  <si>
    <t xml:space="preserve">математикалык-табигый илимдер бирикменин </t>
  </si>
  <si>
    <t>класс жетекчилер секциясынын жетекчилигине</t>
  </si>
  <si>
    <t>Джунушалиева К.Н.</t>
  </si>
  <si>
    <t>Усупова А.С</t>
  </si>
  <si>
    <t xml:space="preserve">Ниязова Ч.К. </t>
  </si>
  <si>
    <t>Базаркулова Э.Ж</t>
  </si>
  <si>
    <t xml:space="preserve">Насаатчылык </t>
  </si>
  <si>
    <t>Джоошева Б.Р.</t>
  </si>
  <si>
    <t>бардыгы:</t>
  </si>
  <si>
    <t>Сарыпова Ж.К.</t>
  </si>
  <si>
    <t>0 жыл 9 ай  10 күн</t>
  </si>
  <si>
    <t xml:space="preserve">27 жыл </t>
  </si>
  <si>
    <t xml:space="preserve"> 10 күн</t>
  </si>
  <si>
    <t xml:space="preserve"> 9 ай  10 күн</t>
  </si>
  <si>
    <t xml:space="preserve">                                   Оторбаева Э.К.-комиссия мүчөсү</t>
  </si>
  <si>
    <t>2.10.09.2020-жылга чейин жумуш орундары аттестациялансын.</t>
  </si>
  <si>
    <t>бакалавр КГНУ</t>
  </si>
  <si>
    <t>Максат к А.</t>
  </si>
  <si>
    <t>(Акт 01.09.2020) негизинде</t>
  </si>
  <si>
    <t>Шаршеналы у Б.</t>
  </si>
  <si>
    <t>Туйту Каракеев атындагы орто мектебинин 2020-2021-окуу жылынын базистик окуу планы</t>
  </si>
  <si>
    <t>Бүткөн жылы, дипломдун №</t>
  </si>
  <si>
    <t>РИПКдан өткөндүгү</t>
  </si>
  <si>
    <t>Аты-жөнү,фамилиясы</t>
  </si>
  <si>
    <t>Туйту Каракеев атындагы орто мектебинин  2020-2021-окуу жылы үчүн сапаттык курамы</t>
  </si>
  <si>
    <t>01.09.2020-2021 -окуу жылы</t>
  </si>
  <si>
    <t xml:space="preserve">1.2020-2021-окуу жылына карата 18 класс төмөндөгүдөй тартипте комплектөөдөн </t>
  </si>
  <si>
    <t>Жаны 2020-2021-окуу жылынын уюштурулушунун, №1 педкенешменин 28.09.20.</t>
  </si>
  <si>
    <t>педагогикалык кенешмеде бөлүштүрүү 27.08.2020.</t>
  </si>
  <si>
    <t xml:space="preserve">  Педкенешме № 1 28.08.2020-жылындагы                                                               </t>
  </si>
  <si>
    <t>1.2019-2020-окуу жылындагы  окуу -тарбия процессинин анализин берүү</t>
  </si>
  <si>
    <t>2.2020-2021-окуу жылына карата жылдык планды бекитуу.</t>
  </si>
  <si>
    <t xml:space="preserve">            Буйрук № 73/8</t>
  </si>
  <si>
    <t xml:space="preserve">Кош-Коргон айылындагы Туйту Каракеев атындагы орто мектебинде </t>
  </si>
  <si>
    <t>эмгек сиңирген мугалим жок.</t>
  </si>
  <si>
    <t xml:space="preserve">работников по утвержденным формам согласно приложениям 1 и 2 к </t>
  </si>
  <si>
    <t>Окуу бөлүм башчысы</t>
  </si>
  <si>
    <t xml:space="preserve">Кош-Коргон айылындагы Туйту Каракеев атындагы орто </t>
  </si>
  <si>
    <t xml:space="preserve">мектебинде декреттик өргүүдөгү мугалимдери боюнча </t>
  </si>
  <si>
    <t>Жаңы 2020-2021-окуу жылынын уюштурулушунун негизинде</t>
  </si>
  <si>
    <t xml:space="preserve"> буйрук кылам:</t>
  </si>
  <si>
    <t xml:space="preserve"> Туйту Каракеев атындагы орто мектебинин 2020-2021-окуу жылы учун педагогикалык кызматкерлерди комплектөөсү</t>
  </si>
  <si>
    <t>Сүрөт</t>
  </si>
  <si>
    <t>Буйрук №73/1</t>
  </si>
  <si>
    <t xml:space="preserve">                                       Буйрук № 73/2</t>
  </si>
  <si>
    <t>Буйрук  № 73/3</t>
  </si>
  <si>
    <t xml:space="preserve">                                                           Буйрук №73/4</t>
  </si>
  <si>
    <t xml:space="preserve">                          Буйрук № 73/5</t>
  </si>
  <si>
    <t xml:space="preserve">                     Бурук №73/5</t>
  </si>
  <si>
    <t>Буйрук  № 73/6</t>
  </si>
  <si>
    <t xml:space="preserve">     Буйрук №73/6</t>
  </si>
  <si>
    <t xml:space="preserve">                                       көчүрмөсү</t>
  </si>
  <si>
    <t xml:space="preserve">                                             көчүрмөсү</t>
  </si>
  <si>
    <t xml:space="preserve">                        Туйту Каракеев атындагы орто мектеби                                  </t>
  </si>
  <si>
    <t xml:space="preserve">                                                                                         </t>
  </si>
  <si>
    <t xml:space="preserve">                                                                                   көчүрмөсү</t>
  </si>
  <si>
    <t xml:space="preserve">      </t>
  </si>
  <si>
    <t xml:space="preserve">                                                                       01.09.2020.</t>
  </si>
  <si>
    <t xml:space="preserve">                                                                                                                                  </t>
  </si>
  <si>
    <t xml:space="preserve">                          Туйту Каракеев атындагы орто мектеби</t>
  </si>
  <si>
    <r>
      <t xml:space="preserve">                                         </t>
    </r>
    <r>
      <rPr>
        <sz val="12"/>
        <color theme="1"/>
        <rFont val="Times New Roman"/>
        <family val="1"/>
        <charset val="204"/>
      </rPr>
      <t>көчүрмөсү</t>
    </r>
  </si>
  <si>
    <t xml:space="preserve">                       Буйрук № 73/7</t>
  </si>
  <si>
    <t>Буйрук № 73/8</t>
  </si>
  <si>
    <t xml:space="preserve">                     көчүрмөсү</t>
  </si>
  <si>
    <t xml:space="preserve">                                                                               көчүрмөсү</t>
  </si>
  <si>
    <t xml:space="preserve">   Туйту Каракеев атындагы орто мектеби</t>
  </si>
  <si>
    <t xml:space="preserve">дин башкы дарыгердин орун басары </t>
  </si>
  <si>
    <t xml:space="preserve"> орто мектеби</t>
  </si>
  <si>
    <t xml:space="preserve"> Туйту Каракеев атындагы </t>
  </si>
  <si>
    <t xml:space="preserve">                 Чынтемирова Н.А.</t>
  </si>
  <si>
    <t>Берилүүчү предмети, кызматы</t>
  </si>
  <si>
    <t xml:space="preserve">                       Туйту Каракеев атындагы орто мектеби                                   </t>
  </si>
  <si>
    <r>
      <t xml:space="preserve">                                              </t>
    </r>
    <r>
      <rPr>
        <sz val="12"/>
        <color theme="1"/>
        <rFont val="Times New Roman"/>
        <family val="1"/>
        <charset val="204"/>
      </rPr>
      <t xml:space="preserve">  Туйту Каракеев атындагы орто мектеби</t>
    </r>
  </si>
  <si>
    <t xml:space="preserve"> жумуш орундарына кошумча эмгек акыны төлөө жөнүндөгү Жобо" сааттык</t>
  </si>
  <si>
    <t xml:space="preserve">ставкага 15%,25% кошумча эмгек акы төлөө, жумуш убактысынын зыяндуу </t>
  </si>
  <si>
    <t>Кызматкерлердин     аты-жөнү</t>
  </si>
  <si>
    <t>Кыргыз  тили</t>
  </si>
  <si>
    <t>2020/2021 окуу жылынын 05.сентябрына карата Туйту Каракеев атындагы орто мектебинин окуучулардын контингенти жана класстарды комплектөөсү</t>
  </si>
  <si>
    <t>ЧТОО инспектору</t>
  </si>
  <si>
    <t>Алмакунов Б.Т.</t>
  </si>
  <si>
    <t>эксперттик комиссияны жана педагогикалык стаждарды аныктоочу комиссияны  түзүү жөнүндө"</t>
  </si>
  <si>
    <t xml:space="preserve">        Макулдашылды</t>
  </si>
  <si>
    <t xml:space="preserve">        "10" сентябрь 2020ж</t>
  </si>
  <si>
    <t>"Бекитемин"</t>
  </si>
  <si>
    <t xml:space="preserve">Мектеп  директору                   </t>
  </si>
  <si>
    <t>Кадырова М.М.________</t>
  </si>
  <si>
    <t>башчысы КибираеваА.С.______________</t>
  </si>
  <si>
    <t xml:space="preserve">Чуй-Токмок билим берүү бөлүмүнүн </t>
  </si>
  <si>
    <t>Администрациянын аты-жөнү</t>
  </si>
  <si>
    <t>Жетектөөчү класстардагы окуучулардын саны</t>
  </si>
  <si>
    <t>4. Төмөндөгүдөй курамда педагогикалык стаждарды аныктоочу комиссия түзүлсүн:</t>
  </si>
  <si>
    <t>Абылкасым кызы Гүлүм окуу бөлүм башчысы-төрайым</t>
  </si>
  <si>
    <t>Джунушалиева К.Н ПКнын төрайымы- мүчөсү</t>
  </si>
  <si>
    <t>Асанова К.С.мугалим- мүчөсү</t>
  </si>
  <si>
    <t>Кулманбетова Г.Б. мугалим-мүчөсү</t>
  </si>
  <si>
    <t>Кыргызстандын тарыхы жана дүйнөлүк тарых</t>
  </si>
  <si>
    <t>5-9</t>
  </si>
  <si>
    <t>10-11</t>
  </si>
  <si>
    <t>426</t>
  </si>
  <si>
    <t xml:space="preserve">"Дене тарбия". "Шахмат" кружокторун жетектөөгө төмөнкү мугалимдер </t>
  </si>
  <si>
    <t>БоргуловА.- 0,25 ст.</t>
  </si>
  <si>
    <t xml:space="preserve">райондук масштабдагы предметтик олимпиадага жыл ичинде үзгүлтүксүз </t>
  </si>
  <si>
    <t xml:space="preserve">№1 педкенешме 28-август 2020-жылдын чечиминин негизинде  </t>
  </si>
  <si>
    <t xml:space="preserve">            Усупова А.С. мугалим- мүчөсү</t>
  </si>
  <si>
    <t xml:space="preserve">              Дюшембиева А.Е. мугалим-мүчөсү</t>
  </si>
  <si>
    <t xml:space="preserve">           Сарыпова Ж.К. мугалим- мүчөсү</t>
  </si>
  <si>
    <t>Мамбеталиева А.К. мугалим-мүчөсү</t>
  </si>
  <si>
    <t xml:space="preserve">                                  Кулманбетова Г.Б. мугалим-мүчөсү</t>
  </si>
  <si>
    <t xml:space="preserve">                                  Асанова К.С.мугалим- мүчөсү</t>
  </si>
  <si>
    <t xml:space="preserve">                                  Джунушалиева К.Н ПКнын төрайымы- мүчөсү</t>
  </si>
  <si>
    <t>колу:                         Абылкасым кызы Гүлүм окуу бөлүм башчысы-төрайым</t>
  </si>
  <si>
    <t xml:space="preserve">                                  Мамбеталиева А.К. мугалим-мүчөсү</t>
  </si>
  <si>
    <t xml:space="preserve">                                 Абылкасым кызы Гүлүм окуу бөлүм башчысы </t>
  </si>
  <si>
    <t xml:space="preserve">                                 Джунушалиева К.Н ПКнын төрайымы- мугалим</t>
  </si>
  <si>
    <t xml:space="preserve">                                  Асанова К.С.мугалим</t>
  </si>
  <si>
    <t xml:space="preserve">                                  Кулманбетова Г.Б. мугалим</t>
  </si>
  <si>
    <t xml:space="preserve">                                  Мамбеталиева А.К. мугалим</t>
  </si>
  <si>
    <t>шарттардагы эмгек акысы 50% кем эмес, жогорудагы көрсөтүлгөн</t>
  </si>
  <si>
    <t>начар шарттагы жумуш орундарын текшерүү максатында</t>
  </si>
  <si>
    <t>Оторбаева Э.К.-комиссия мүчөсү</t>
  </si>
  <si>
    <t>1-сентябрь 2020-ж</t>
  </si>
  <si>
    <t xml:space="preserve">                           Директор:             Кадырова М.М.</t>
  </si>
  <si>
    <t xml:space="preserve">высшее КГНУ </t>
  </si>
  <si>
    <t>итого:</t>
  </si>
  <si>
    <t>Акматова Айнура Майрамбековна</t>
  </si>
  <si>
    <t>0-класс</t>
  </si>
  <si>
    <t>вакант:</t>
  </si>
  <si>
    <t>всего:</t>
  </si>
  <si>
    <t>геогра.</t>
  </si>
  <si>
    <t>педагогикалык кенешмеде бөлүштүрүү 28.08.2020.</t>
  </si>
  <si>
    <t xml:space="preserve">                                                    АКТ              </t>
  </si>
  <si>
    <t>1 сентябрь  2020 ж.                "Бекитемин"</t>
  </si>
  <si>
    <t xml:space="preserve">                                Директор:          Кадырова М.М</t>
  </si>
  <si>
    <r>
      <t>Негизи :  «</t>
    </r>
    <r>
      <rPr>
        <sz val="12"/>
        <color theme="1"/>
        <rFont val="Times New Roman"/>
        <family val="1"/>
        <charset val="204"/>
      </rPr>
      <t>Кыргыз Республикасынын  жалпы билим берүү уюмдарынын Базистик окуу планын бекитүү жөнүндөгү “ 18-июнь 2008-жыл  №475/1 буйругу,”Билим берүү жөнүндөгү”  мыйзамын аткаруу максатында</t>
    </r>
  </si>
  <si>
    <t>Директор :                           Кадырова М.М.</t>
  </si>
  <si>
    <t xml:space="preserve">тарых </t>
  </si>
  <si>
    <t xml:space="preserve">      Маалымдама</t>
  </si>
  <si>
    <t xml:space="preserve">мектебинде айкалыштырып иштеген мугалим жок. </t>
  </si>
  <si>
    <t xml:space="preserve">                          Директор:                          Кадырова М.М.</t>
  </si>
  <si>
    <t>Мугалимдин аты-жөнү</t>
  </si>
  <si>
    <t>дептер текшерүү</t>
  </si>
  <si>
    <t xml:space="preserve">          Директор:                             Кадырова М.М.</t>
  </si>
  <si>
    <t xml:space="preserve">даярдануу иши </t>
  </si>
  <si>
    <t xml:space="preserve"> Даярдануу ишине жана дептер текшерүүгө кеткен эмгектин эсеби</t>
  </si>
  <si>
    <t>Согласовано___________</t>
  </si>
  <si>
    <t>Зав.ЧТОО: Кибираева А.С.</t>
  </si>
  <si>
    <t>Наименование организации сш.им.Туйту Каракеева</t>
  </si>
  <si>
    <t>Местонахождение Чуйский район, с. Кош-Коргон, ул. Каракеева 24</t>
  </si>
  <si>
    <t xml:space="preserve">  Маалымдама</t>
  </si>
  <si>
    <t>1.</t>
  </si>
  <si>
    <t xml:space="preserve"> 1.1. Жабаева Самара - химия, биология мугалими</t>
  </si>
  <si>
    <t>2.</t>
  </si>
  <si>
    <t xml:space="preserve">мектебинде пенсионер мугалимдери боюнча </t>
  </si>
  <si>
    <t>2.2  Боргулов   Акмат</t>
  </si>
  <si>
    <t>2.3  Дюшембиева Айдай Есеновна</t>
  </si>
  <si>
    <t>2.4  Джоошева Бүбүсара Рыспековна</t>
  </si>
  <si>
    <t>2.5  Кадыркулова Жамила Намазбековна</t>
  </si>
  <si>
    <t>2.6  Кулманбетова Гуля Багыновна</t>
  </si>
  <si>
    <t>2.7  Ниязова Чолпон Кариловна</t>
  </si>
  <si>
    <t>2.8  Сабырбеков Асан</t>
  </si>
  <si>
    <t>2.1. Абдыкалыкова Токтобүбү</t>
  </si>
  <si>
    <t>Тарификационный список педагогических работников общеобразовательной организации на 1-сентября 2020-2021 учебный года сш.им. Туйту Каракеева</t>
  </si>
  <si>
    <t>Директор школы:                  Кадырова М.М.</t>
  </si>
  <si>
    <t>завуч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</si>
</sst>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с_о_м_-;\-* #,##0.00\ _с_о_м_-;_-* &quot;-&quot;??\ _с_о_м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43" fontId="17" fillId="0" borderId="0" applyFont="0" applyFill="0" applyBorder="0" applyAlignment="0" applyProtection="0"/>
  </cellStyleXfs>
  <cellXfs count="3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/>
    <xf numFmtId="0" fontId="6" fillId="0" borderId="0" xfId="0" applyFont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textRotation="90"/>
    </xf>
    <xf numFmtId="0" fontId="4" fillId="0" borderId="1" xfId="0" applyFont="1" applyBorder="1" applyAlignment="1">
      <alignment horizontal="left" textRotation="90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top"/>
    </xf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textRotation="90" wrapText="1"/>
    </xf>
    <xf numFmtId="0" fontId="12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left" vertical="top"/>
    </xf>
    <xf numFmtId="0" fontId="11" fillId="0" borderId="0" xfId="0" applyFont="1"/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3" fillId="0" borderId="0" xfId="0" applyFont="1"/>
    <xf numFmtId="0" fontId="13" fillId="0" borderId="1" xfId="1" applyFont="1" applyFill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1" fontId="13" fillId="0" borderId="1" xfId="1" applyNumberFormat="1" applyFont="1" applyFill="1" applyBorder="1" applyAlignment="1">
      <alignment horizontal="left"/>
    </xf>
    <xf numFmtId="0" fontId="13" fillId="0" borderId="1" xfId="0" applyFont="1" applyBorder="1"/>
    <xf numFmtId="0" fontId="13" fillId="0" borderId="1" xfId="1" applyFont="1" applyFill="1" applyBorder="1" applyAlignment="1">
      <alignment horizontal="center" textRotation="90"/>
    </xf>
    <xf numFmtId="49" fontId="13" fillId="0" borderId="1" xfId="1" applyNumberFormat="1" applyFont="1" applyFill="1" applyBorder="1" applyAlignment="1">
      <alignment horizontal="center" textRotation="90"/>
    </xf>
    <xf numFmtId="1" fontId="13" fillId="0" borderId="1" xfId="1" applyNumberFormat="1" applyFont="1" applyFill="1" applyBorder="1" applyAlignment="1">
      <alignment horizontal="center" textRotation="90"/>
    </xf>
    <xf numFmtId="1" fontId="13" fillId="0" borderId="1" xfId="1" applyNumberFormat="1" applyFont="1" applyFill="1" applyBorder="1" applyAlignment="1">
      <alignment horizontal="center" textRotation="90" wrapText="1"/>
    </xf>
    <xf numFmtId="1" fontId="14" fillId="0" borderId="1" xfId="1" applyNumberFormat="1" applyFont="1" applyFill="1" applyBorder="1" applyAlignment="1">
      <alignment horizontal="left" textRotation="90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/>
    <xf numFmtId="0" fontId="1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/>
    <xf numFmtId="0" fontId="4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0" fillId="0" borderId="1" xfId="0" applyFont="1" applyBorder="1"/>
    <xf numFmtId="0" fontId="4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/>
    </xf>
    <xf numFmtId="0" fontId="20" fillId="0" borderId="1" xfId="1" applyFont="1" applyFill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/>
    <xf numFmtId="49" fontId="1" fillId="0" borderId="1" xfId="0" applyNumberFormat="1" applyFont="1" applyBorder="1"/>
    <xf numFmtId="0" fontId="10" fillId="0" borderId="0" xfId="0" applyFont="1" applyBorder="1" applyAlignment="1">
      <alignment wrapText="1"/>
    </xf>
    <xf numFmtId="49" fontId="1" fillId="0" borderId="0" xfId="0" applyNumberFormat="1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2" fontId="4" fillId="0" borderId="1" xfId="0" applyNumberFormat="1" applyFont="1" applyBorder="1"/>
    <xf numFmtId="0" fontId="21" fillId="0" borderId="0" xfId="0" applyFont="1"/>
    <xf numFmtId="0" fontId="19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textRotation="90" wrapText="1"/>
    </xf>
    <xf numFmtId="0" fontId="8" fillId="0" borderId="0" xfId="0" applyFont="1" applyAlignment="1">
      <alignment vertical="top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23" fillId="0" borderId="1" xfId="0" applyFont="1" applyBorder="1"/>
    <xf numFmtId="0" fontId="23" fillId="0" borderId="2" xfId="0" applyFont="1" applyBorder="1"/>
    <xf numFmtId="0" fontId="23" fillId="0" borderId="2" xfId="0" applyFont="1" applyFill="1" applyBorder="1"/>
    <xf numFmtId="0" fontId="23" fillId="3" borderId="1" xfId="0" applyFont="1" applyFill="1" applyBorder="1"/>
    <xf numFmtId="0" fontId="6" fillId="0" borderId="0" xfId="0" applyFont="1" applyAlignment="1">
      <alignment horizontal="center" vertical="center"/>
    </xf>
    <xf numFmtId="49" fontId="14" fillId="0" borderId="1" xfId="1" applyNumberFormat="1" applyFont="1" applyFill="1" applyBorder="1" applyAlignment="1">
      <alignment horizontal="left" textRotation="90"/>
    </xf>
    <xf numFmtId="0" fontId="14" fillId="0" borderId="1" xfId="0" applyFont="1" applyBorder="1"/>
    <xf numFmtId="0" fontId="14" fillId="0" borderId="1" xfId="1" applyNumberFormat="1" applyFont="1" applyFill="1" applyBorder="1" applyAlignment="1"/>
    <xf numFmtId="0" fontId="14" fillId="0" borderId="1" xfId="0" applyNumberFormat="1" applyFont="1" applyBorder="1"/>
    <xf numFmtId="0" fontId="16" fillId="0" borderId="15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4" fillId="0" borderId="0" xfId="0" applyFont="1"/>
    <xf numFmtId="0" fontId="1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7" xfId="0" applyFont="1" applyBorder="1"/>
    <xf numFmtId="9" fontId="1" fillId="0" borderId="9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20" fillId="0" borderId="7" xfId="1" applyFont="1" applyFill="1" applyBorder="1" applyAlignment="1">
      <alignment horizontal="left" vertical="top"/>
    </xf>
    <xf numFmtId="0" fontId="13" fillId="0" borderId="9" xfId="0" applyFont="1" applyBorder="1"/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7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9" xfId="3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9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24" fillId="0" borderId="1" xfId="1" applyFont="1" applyFill="1" applyBorder="1" applyAlignment="1">
      <alignment horizontal="left" vertical="top"/>
    </xf>
    <xf numFmtId="0" fontId="24" fillId="0" borderId="1" xfId="1" applyNumberFormat="1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top"/>
    </xf>
    <xf numFmtId="0" fontId="25" fillId="0" borderId="1" xfId="1" applyFont="1" applyFill="1" applyBorder="1" applyAlignment="1">
      <alignment horizontal="left" vertical="top"/>
    </xf>
    <xf numFmtId="0" fontId="8" fillId="0" borderId="1" xfId="0" applyFont="1" applyBorder="1"/>
    <xf numFmtId="0" fontId="8" fillId="0" borderId="1" xfId="0" applyNumberFormat="1" applyFont="1" applyBorder="1"/>
    <xf numFmtId="0" fontId="0" fillId="0" borderId="0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6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3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3" fillId="0" borderId="6" xfId="0" applyFont="1" applyBorder="1" applyAlignment="1">
      <alignment horizontal="center" vertical="top"/>
    </xf>
    <xf numFmtId="2" fontId="13" fillId="0" borderId="1" xfId="1" applyNumberFormat="1" applyFont="1" applyFill="1" applyBorder="1" applyAlignment="1">
      <alignment horizontal="center" textRotation="90" wrapText="1"/>
    </xf>
    <xf numFmtId="2" fontId="15" fillId="0" borderId="1" xfId="1" applyNumberFormat="1" applyFont="1" applyFill="1" applyBorder="1" applyAlignment="1">
      <alignment horizontal="center" textRotation="90" wrapText="1"/>
    </xf>
    <xf numFmtId="2" fontId="15" fillId="2" borderId="2" xfId="1" applyNumberFormat="1" applyFont="1" applyFill="1" applyBorder="1" applyAlignment="1">
      <alignment horizontal="center" textRotation="90" wrapText="1"/>
    </xf>
    <xf numFmtId="2" fontId="15" fillId="2" borderId="5" xfId="1" applyNumberFormat="1" applyFont="1" applyFill="1" applyBorder="1" applyAlignment="1">
      <alignment horizontal="center" textRotation="90" wrapText="1"/>
    </xf>
    <xf numFmtId="2" fontId="15" fillId="2" borderId="3" xfId="1" applyNumberFormat="1" applyFont="1" applyFill="1" applyBorder="1" applyAlignment="1">
      <alignment horizontal="center" textRotation="90" wrapText="1"/>
    </xf>
    <xf numFmtId="2" fontId="13" fillId="0" borderId="1" xfId="1" applyNumberFormat="1" applyFont="1" applyFill="1" applyBorder="1" applyAlignment="1">
      <alignment horizontal="center" textRotation="90"/>
    </xf>
    <xf numFmtId="2" fontId="13" fillId="0" borderId="2" xfId="1" applyNumberFormat="1" applyFont="1" applyFill="1" applyBorder="1" applyAlignment="1">
      <alignment horizontal="center" textRotation="90" wrapText="1"/>
    </xf>
    <xf numFmtId="2" fontId="13" fillId="0" borderId="5" xfId="1" applyNumberFormat="1" applyFont="1" applyFill="1" applyBorder="1" applyAlignment="1">
      <alignment horizontal="center" textRotation="90" wrapText="1"/>
    </xf>
    <xf numFmtId="2" fontId="13" fillId="0" borderId="3" xfId="1" applyNumberFormat="1" applyFont="1" applyFill="1" applyBorder="1" applyAlignment="1">
      <alignment horizontal="center" textRotation="90" wrapText="1"/>
    </xf>
    <xf numFmtId="1" fontId="14" fillId="0" borderId="1" xfId="1" applyNumberFormat="1" applyFont="1" applyFill="1" applyBorder="1" applyAlignment="1">
      <alignment horizontal="center" textRotation="90"/>
    </xf>
    <xf numFmtId="1" fontId="14" fillId="0" borderId="1" xfId="1" applyNumberFormat="1" applyFont="1" applyFill="1" applyBorder="1" applyAlignment="1">
      <alignment horizontal="center" textRotation="90" wrapText="1"/>
    </xf>
    <xf numFmtId="1" fontId="13" fillId="0" borderId="1" xfId="1" applyNumberFormat="1" applyFont="1" applyFill="1" applyBorder="1" applyAlignment="1">
      <alignment horizontal="center" textRotation="90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4"/>
  <sheetViews>
    <sheetView view="pageLayout" zoomScaleNormal="100" workbookViewId="0">
      <selection activeCell="B13" sqref="B13"/>
    </sheetView>
  </sheetViews>
  <sheetFormatPr defaultRowHeight="16.5" x14ac:dyDescent="0.25"/>
  <cols>
    <col min="1" max="1" width="2.85546875" style="4" customWidth="1"/>
    <col min="2" max="2" width="71.85546875" style="4" customWidth="1"/>
    <col min="3" max="16384" width="9.140625" style="4"/>
  </cols>
  <sheetData>
    <row r="5" spans="2:2" s="3" customFormat="1" ht="25.5" customHeight="1" x14ac:dyDescent="0.25">
      <c r="B5" s="3" t="s">
        <v>0</v>
      </c>
    </row>
    <row r="6" spans="2:2" s="3" customFormat="1" ht="25.5" customHeight="1" x14ac:dyDescent="0.25">
      <c r="B6" s="3" t="s">
        <v>3</v>
      </c>
    </row>
    <row r="7" spans="2:2" s="3" customFormat="1" ht="25.5" customHeight="1" x14ac:dyDescent="0.25">
      <c r="B7" s="3" t="s">
        <v>1</v>
      </c>
    </row>
    <row r="8" spans="2:2" s="3" customFormat="1" ht="25.5" customHeight="1" x14ac:dyDescent="0.25">
      <c r="B8" s="3" t="s">
        <v>806</v>
      </c>
    </row>
    <row r="9" spans="2:2" s="3" customFormat="1" ht="25.5" customHeight="1" x14ac:dyDescent="0.25">
      <c r="B9" s="3" t="s">
        <v>2</v>
      </c>
    </row>
    <row r="10" spans="2:2" s="3" customFormat="1" ht="25.5" customHeight="1" x14ac:dyDescent="0.25">
      <c r="B10" s="3" t="s">
        <v>4</v>
      </c>
    </row>
    <row r="11" spans="2:2" s="3" customFormat="1" ht="25.5" customHeight="1" x14ac:dyDescent="0.25">
      <c r="B11" s="3" t="s">
        <v>5</v>
      </c>
    </row>
    <row r="12" spans="2:2" s="3" customFormat="1" ht="25.5" customHeight="1" x14ac:dyDescent="0.25">
      <c r="B12" s="3" t="s">
        <v>6</v>
      </c>
    </row>
    <row r="13" spans="2:2" s="3" customFormat="1" ht="25.5" customHeight="1" x14ac:dyDescent="0.25">
      <c r="B13" s="3" t="s">
        <v>7</v>
      </c>
    </row>
    <row r="14" spans="2:2" s="3" customFormat="1" ht="25.5" customHeight="1" x14ac:dyDescent="0.25">
      <c r="B14" s="3" t="s">
        <v>8</v>
      </c>
    </row>
  </sheetData>
  <pageMargins left="1.1811023622047245" right="0.39370078740157483" top="0.39370078740157483" bottom="0.39370078740157483" header="0" footer="0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zoomScaleNormal="100" workbookViewId="0">
      <selection activeCell="B34" sqref="B34:G38"/>
    </sheetView>
  </sheetViews>
  <sheetFormatPr defaultRowHeight="15.75" x14ac:dyDescent="0.25"/>
  <cols>
    <col min="1" max="16384" width="9.140625" style="1"/>
  </cols>
  <sheetData>
    <row r="1" spans="1:11" x14ac:dyDescent="0.25">
      <c r="E1" s="14" t="s">
        <v>816</v>
      </c>
      <c r="G1" s="112" t="s">
        <v>822</v>
      </c>
      <c r="H1" s="112"/>
    </row>
    <row r="2" spans="1:11" x14ac:dyDescent="0.25">
      <c r="E2" s="14"/>
      <c r="G2" s="112"/>
      <c r="H2" s="112"/>
    </row>
    <row r="3" spans="1:11" x14ac:dyDescent="0.25">
      <c r="D3" s="2" t="s">
        <v>825</v>
      </c>
      <c r="E3" s="1" t="s">
        <v>633</v>
      </c>
      <c r="G3" s="1" t="s">
        <v>237</v>
      </c>
    </row>
    <row r="4" spans="1:11" x14ac:dyDescent="0.25">
      <c r="H4" s="1" t="s">
        <v>727</v>
      </c>
    </row>
    <row r="6" spans="1:11" ht="16.5" x14ac:dyDescent="0.25">
      <c r="A6" s="4" t="s">
        <v>746</v>
      </c>
      <c r="B6" s="4"/>
      <c r="C6" s="4"/>
      <c r="D6" s="4"/>
      <c r="E6" s="4"/>
      <c r="F6" s="4"/>
      <c r="G6" s="4"/>
      <c r="H6" s="4"/>
      <c r="I6" s="4"/>
      <c r="J6" s="4"/>
    </row>
    <row r="7" spans="1:11" ht="16.5" x14ac:dyDescent="0.25">
      <c r="A7" s="312" t="s">
        <v>851</v>
      </c>
      <c r="B7" s="312"/>
      <c r="C7" s="312"/>
      <c r="D7" s="312"/>
      <c r="E7" s="312"/>
      <c r="F7" s="312"/>
      <c r="G7" s="312"/>
      <c r="H7" s="4"/>
      <c r="I7" s="4"/>
      <c r="J7" s="4"/>
    </row>
    <row r="8" spans="1:11" ht="16.5" x14ac:dyDescent="0.25">
      <c r="A8" s="312"/>
      <c r="B8" s="312"/>
      <c r="C8" s="312"/>
      <c r="D8" s="312"/>
      <c r="E8" s="312"/>
      <c r="F8" s="312"/>
      <c r="G8" s="312"/>
      <c r="H8" s="4"/>
      <c r="I8" s="4"/>
      <c r="J8" s="4"/>
    </row>
    <row r="9" spans="1:11" ht="16.5" x14ac:dyDescent="0.25">
      <c r="A9" s="238"/>
      <c r="B9" s="238"/>
      <c r="C9" s="238"/>
      <c r="D9" s="238"/>
      <c r="E9" s="238"/>
      <c r="F9" s="238"/>
      <c r="G9" s="238"/>
      <c r="H9" s="4"/>
      <c r="I9" s="4"/>
      <c r="J9" s="4"/>
    </row>
    <row r="10" spans="1:11" ht="17.25" x14ac:dyDescent="0.3">
      <c r="A10" s="4" t="s">
        <v>726</v>
      </c>
      <c r="B10" s="4"/>
      <c r="C10" s="4"/>
      <c r="D10" s="4"/>
      <c r="E10" s="4"/>
      <c r="F10" s="4"/>
      <c r="G10" s="4"/>
      <c r="H10" s="135"/>
      <c r="I10" s="135"/>
      <c r="J10" s="135"/>
      <c r="K10"/>
    </row>
    <row r="11" spans="1:11" ht="17.25" x14ac:dyDescent="0.3">
      <c r="A11" s="4"/>
      <c r="B11" s="4"/>
      <c r="C11" s="136" t="s">
        <v>390</v>
      </c>
      <c r="D11" s="4"/>
      <c r="E11" s="4"/>
      <c r="F11" s="4"/>
      <c r="G11" s="4"/>
      <c r="H11" s="135"/>
      <c r="I11" s="135"/>
      <c r="J11" s="135"/>
      <c r="K11"/>
    </row>
    <row r="12" spans="1:11" ht="16.5" x14ac:dyDescent="0.25">
      <c r="A12" s="137" t="s">
        <v>401</v>
      </c>
      <c r="B12" s="4"/>
      <c r="C12" s="4"/>
      <c r="D12" s="4"/>
      <c r="E12" s="4"/>
      <c r="F12" s="4"/>
      <c r="G12" s="4"/>
      <c r="H12" s="4"/>
      <c r="I12" s="4"/>
      <c r="J12" s="4"/>
    </row>
    <row r="13" spans="1:11" ht="16.5" x14ac:dyDescent="0.25">
      <c r="A13" s="137"/>
      <c r="B13" s="4"/>
      <c r="C13" s="4"/>
      <c r="D13" s="4"/>
      <c r="E13" s="4"/>
      <c r="F13" s="4"/>
      <c r="G13" s="4"/>
      <c r="H13" s="4"/>
      <c r="I13" s="4"/>
      <c r="J13" s="4"/>
    </row>
    <row r="14" spans="1:11" ht="16.5" x14ac:dyDescent="0.25">
      <c r="A14" s="137" t="s">
        <v>639</v>
      </c>
      <c r="B14" s="4"/>
      <c r="C14" s="4"/>
      <c r="D14" s="4"/>
      <c r="E14" s="4"/>
      <c r="F14" s="4"/>
      <c r="G14" s="4"/>
      <c r="H14" s="4"/>
      <c r="I14" s="4"/>
      <c r="J14" s="4"/>
    </row>
    <row r="15" spans="1:11" ht="16.5" x14ac:dyDescent="0.25">
      <c r="A15" s="138" t="s">
        <v>641</v>
      </c>
      <c r="B15" s="4"/>
      <c r="C15" s="4"/>
      <c r="D15" s="4"/>
      <c r="E15" s="4"/>
      <c r="F15" s="4"/>
      <c r="G15" s="4"/>
      <c r="H15" s="4"/>
      <c r="I15" s="4"/>
      <c r="J15" s="4"/>
    </row>
    <row r="16" spans="1:11" ht="16.5" x14ac:dyDescent="0.25">
      <c r="A16" s="138" t="s">
        <v>640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6.5" x14ac:dyDescent="0.25">
      <c r="A17" s="138" t="s">
        <v>745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6.5" x14ac:dyDescent="0.25">
      <c r="A18" s="4" t="s">
        <v>876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6.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6.5" x14ac:dyDescent="0.25">
      <c r="A20" s="4" t="s">
        <v>747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6.5" x14ac:dyDescent="0.25">
      <c r="A21" s="4" t="s">
        <v>751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6.5" x14ac:dyDescent="0.25">
      <c r="A22" s="4" t="s">
        <v>749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6.5" x14ac:dyDescent="0.25">
      <c r="A23" s="4" t="s">
        <v>750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6.5" x14ac:dyDescent="0.25">
      <c r="A24" s="4" t="s">
        <v>874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6.5" x14ac:dyDescent="0.25">
      <c r="A25" s="4" t="s">
        <v>748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6.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6.5" x14ac:dyDescent="0.25">
      <c r="A27" s="4" t="s">
        <v>402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6.5" x14ac:dyDescent="0.25">
      <c r="A28" s="4" t="s">
        <v>644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6.5" x14ac:dyDescent="0.25">
      <c r="A29" s="4" t="s">
        <v>642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6.5" x14ac:dyDescent="0.25">
      <c r="A30" s="4" t="s">
        <v>752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6.5" x14ac:dyDescent="0.25">
      <c r="A31" s="4" t="s">
        <v>753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6.5" x14ac:dyDescent="0.25">
      <c r="A32" s="4" t="s">
        <v>875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6.5" x14ac:dyDescent="0.25">
      <c r="A33" s="4" t="s">
        <v>861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6.5" x14ac:dyDescent="0.25">
      <c r="A34" s="4"/>
      <c r="B34" s="4" t="s">
        <v>862</v>
      </c>
      <c r="C34" s="4"/>
      <c r="D34" s="4"/>
      <c r="E34" s="4"/>
      <c r="F34" s="4"/>
      <c r="G34" s="4"/>
      <c r="H34" s="4"/>
      <c r="I34" s="4"/>
      <c r="J34" s="4"/>
    </row>
    <row r="35" spans="1:10" ht="16.5" x14ac:dyDescent="0.25">
      <c r="A35" s="4"/>
      <c r="B35" s="4" t="s">
        <v>863</v>
      </c>
      <c r="C35" s="4"/>
      <c r="D35" s="4"/>
      <c r="E35" s="4"/>
      <c r="F35" s="4"/>
      <c r="G35" s="4"/>
      <c r="H35" s="4"/>
      <c r="I35" s="4"/>
      <c r="J35" s="4"/>
    </row>
    <row r="36" spans="1:10" ht="16.5" x14ac:dyDescent="0.25">
      <c r="A36" s="4"/>
      <c r="B36" s="4" t="s">
        <v>864</v>
      </c>
      <c r="C36" s="4"/>
      <c r="D36" s="4"/>
      <c r="E36" s="4"/>
      <c r="F36" s="4"/>
      <c r="G36" s="4"/>
      <c r="H36" s="4"/>
      <c r="I36" s="4"/>
      <c r="J36" s="4"/>
    </row>
    <row r="37" spans="1:10" ht="16.5" x14ac:dyDescent="0.25">
      <c r="A37" s="4"/>
      <c r="B37" s="4" t="s">
        <v>865</v>
      </c>
      <c r="C37" s="4"/>
      <c r="D37" s="4"/>
      <c r="E37" s="4"/>
      <c r="F37" s="4"/>
      <c r="G37" s="4"/>
      <c r="H37" s="4"/>
      <c r="I37" s="4"/>
      <c r="J37" s="4"/>
    </row>
    <row r="38" spans="1:10" ht="16.5" x14ac:dyDescent="0.25">
      <c r="A38" s="4"/>
      <c r="B38" s="4" t="s">
        <v>877</v>
      </c>
      <c r="C38" s="4"/>
      <c r="D38" s="4"/>
      <c r="E38" s="4"/>
      <c r="F38" s="4"/>
      <c r="G38" s="4"/>
      <c r="H38" s="4"/>
      <c r="I38" s="4"/>
      <c r="J38" s="4"/>
    </row>
    <row r="39" spans="1:10" ht="16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6.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3" spans="1:10" ht="16.5" x14ac:dyDescent="0.25">
      <c r="C43" s="4" t="s">
        <v>403</v>
      </c>
    </row>
  </sheetData>
  <mergeCells count="1">
    <mergeCell ref="A7:G8"/>
  </mergeCells>
  <pageMargins left="0.88072916666666667" right="0.39370078740157483" top="0.39370078740157483" bottom="0.39370078740157483" header="0" footer="0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topLeftCell="A2" zoomScaleNormal="100" workbookViewId="0">
      <selection activeCell="B12" sqref="B12:B33"/>
    </sheetView>
  </sheetViews>
  <sheetFormatPr defaultRowHeight="15.75" x14ac:dyDescent="0.25"/>
  <cols>
    <col min="1" max="1" width="4.28515625" style="2" customWidth="1"/>
    <col min="2" max="2" width="39.42578125" style="2" customWidth="1"/>
    <col min="3" max="3" width="10.5703125" style="2" customWidth="1"/>
    <col min="4" max="4" width="14.42578125" style="2" customWidth="1"/>
    <col min="5" max="5" width="9.140625" style="2"/>
    <col min="6" max="6" width="15.140625" style="2" customWidth="1"/>
    <col min="7" max="16384" width="9.140625" style="2"/>
  </cols>
  <sheetData>
    <row r="1" spans="1:5" x14ac:dyDescent="0.25">
      <c r="B1" s="2" t="s">
        <v>817</v>
      </c>
      <c r="D1" s="127" t="s">
        <v>823</v>
      </c>
    </row>
    <row r="2" spans="1:5" x14ac:dyDescent="0.25">
      <c r="B2" s="2" t="s">
        <v>617</v>
      </c>
      <c r="C2" s="2" t="s">
        <v>824</v>
      </c>
    </row>
    <row r="3" spans="1:5" x14ac:dyDescent="0.25">
      <c r="E3" s="2" t="s">
        <v>727</v>
      </c>
    </row>
    <row r="4" spans="1:5" x14ac:dyDescent="0.25">
      <c r="A4" s="2" t="s">
        <v>404</v>
      </c>
    </row>
    <row r="6" spans="1:5" x14ac:dyDescent="0.25">
      <c r="A6" s="2" t="s">
        <v>467</v>
      </c>
    </row>
    <row r="7" spans="1:5" x14ac:dyDescent="0.25">
      <c r="A7" s="2" t="s">
        <v>468</v>
      </c>
    </row>
    <row r="8" spans="1:5" x14ac:dyDescent="0.25">
      <c r="C8" s="2" t="s">
        <v>405</v>
      </c>
    </row>
    <row r="11" spans="1:5" ht="47.25" x14ac:dyDescent="0.25">
      <c r="A11" s="13" t="s">
        <v>9</v>
      </c>
      <c r="B11" s="13" t="s">
        <v>406</v>
      </c>
      <c r="C11" s="12" t="s">
        <v>407</v>
      </c>
      <c r="D11" s="12" t="s">
        <v>408</v>
      </c>
    </row>
    <row r="12" spans="1:5" x14ac:dyDescent="0.25">
      <c r="A12" s="13">
        <v>1</v>
      </c>
      <c r="B12" s="110" t="s">
        <v>414</v>
      </c>
      <c r="C12" s="13">
        <v>12</v>
      </c>
      <c r="D12" s="13">
        <v>2</v>
      </c>
    </row>
    <row r="13" spans="1:5" x14ac:dyDescent="0.25">
      <c r="A13" s="13">
        <v>2</v>
      </c>
      <c r="B13" s="110" t="s">
        <v>409</v>
      </c>
      <c r="C13" s="13">
        <v>16</v>
      </c>
      <c r="D13" s="13">
        <v>2</v>
      </c>
    </row>
    <row r="14" spans="1:5" x14ac:dyDescent="0.25">
      <c r="A14" s="106">
        <v>3</v>
      </c>
      <c r="B14" s="110" t="s">
        <v>415</v>
      </c>
      <c r="C14" s="106">
        <v>17</v>
      </c>
      <c r="D14" s="106">
        <v>2</v>
      </c>
    </row>
    <row r="15" spans="1:5" x14ac:dyDescent="0.25">
      <c r="A15" s="106">
        <v>4</v>
      </c>
      <c r="B15" s="110" t="s">
        <v>659</v>
      </c>
      <c r="C15" s="106">
        <v>17</v>
      </c>
      <c r="D15" s="106">
        <v>2</v>
      </c>
    </row>
    <row r="16" spans="1:5" x14ac:dyDescent="0.25">
      <c r="A16" s="106">
        <v>5</v>
      </c>
      <c r="B16" s="110" t="s">
        <v>410</v>
      </c>
      <c r="C16" s="106">
        <v>18</v>
      </c>
      <c r="D16" s="106">
        <v>2</v>
      </c>
    </row>
    <row r="17" spans="1:4" x14ac:dyDescent="0.25">
      <c r="A17" s="106">
        <v>6</v>
      </c>
      <c r="B17" s="110" t="s">
        <v>416</v>
      </c>
      <c r="C17" s="106">
        <v>31</v>
      </c>
      <c r="D17" s="106">
        <v>2</v>
      </c>
    </row>
    <row r="18" spans="1:4" x14ac:dyDescent="0.25">
      <c r="A18" s="106">
        <v>7</v>
      </c>
      <c r="B18" s="110" t="s">
        <v>417</v>
      </c>
      <c r="C18" s="106">
        <v>23</v>
      </c>
      <c r="D18" s="106">
        <v>2</v>
      </c>
    </row>
    <row r="19" spans="1:4" x14ac:dyDescent="0.25">
      <c r="A19" s="106">
        <v>8</v>
      </c>
      <c r="B19" s="110" t="s">
        <v>411</v>
      </c>
      <c r="C19" s="106">
        <v>8</v>
      </c>
      <c r="D19" s="106">
        <v>2</v>
      </c>
    </row>
    <row r="20" spans="1:4" x14ac:dyDescent="0.25">
      <c r="A20" s="106">
        <v>9</v>
      </c>
      <c r="B20" s="110" t="s">
        <v>418</v>
      </c>
      <c r="C20" s="106">
        <v>23</v>
      </c>
      <c r="D20" s="106">
        <v>2</v>
      </c>
    </row>
    <row r="21" spans="1:4" x14ac:dyDescent="0.25">
      <c r="A21" s="106">
        <v>10</v>
      </c>
      <c r="B21" s="110" t="s">
        <v>419</v>
      </c>
      <c r="C21" s="106">
        <v>30</v>
      </c>
      <c r="D21" s="106">
        <v>2</v>
      </c>
    </row>
    <row r="22" spans="1:4" x14ac:dyDescent="0.25">
      <c r="A22" s="106">
        <v>11</v>
      </c>
      <c r="B22" s="110" t="s">
        <v>420</v>
      </c>
      <c r="C22" s="106">
        <v>30</v>
      </c>
      <c r="D22" s="106">
        <v>2</v>
      </c>
    </row>
    <row r="23" spans="1:4" x14ac:dyDescent="0.25">
      <c r="A23" s="106">
        <v>12</v>
      </c>
      <c r="B23" s="110" t="s">
        <v>412</v>
      </c>
      <c r="C23" s="183">
        <v>30</v>
      </c>
      <c r="D23" s="183">
        <v>2</v>
      </c>
    </row>
    <row r="24" spans="1:4" x14ac:dyDescent="0.25">
      <c r="A24" s="106">
        <v>13</v>
      </c>
      <c r="B24" s="110" t="s">
        <v>421</v>
      </c>
      <c r="C24" s="183">
        <v>18</v>
      </c>
      <c r="D24" s="183">
        <v>2</v>
      </c>
    </row>
    <row r="25" spans="1:4" x14ac:dyDescent="0.25">
      <c r="A25" s="106">
        <v>14</v>
      </c>
      <c r="B25" s="110" t="s">
        <v>422</v>
      </c>
      <c r="C25" s="183">
        <v>16</v>
      </c>
      <c r="D25" s="183">
        <v>2</v>
      </c>
    </row>
    <row r="26" spans="1:4" x14ac:dyDescent="0.25">
      <c r="A26" s="164">
        <v>15</v>
      </c>
      <c r="B26" s="110" t="s">
        <v>423</v>
      </c>
      <c r="C26" s="183">
        <v>20</v>
      </c>
      <c r="D26" s="183">
        <v>2</v>
      </c>
    </row>
    <row r="27" spans="1:4" x14ac:dyDescent="0.25">
      <c r="A27" s="106">
        <v>16</v>
      </c>
      <c r="B27" s="110" t="s">
        <v>424</v>
      </c>
      <c r="C27" s="183">
        <v>18</v>
      </c>
      <c r="D27" s="183">
        <v>2</v>
      </c>
    </row>
    <row r="28" spans="1:4" x14ac:dyDescent="0.25">
      <c r="A28" s="106">
        <v>17</v>
      </c>
      <c r="B28" s="110" t="s">
        <v>425</v>
      </c>
      <c r="C28" s="183">
        <v>23</v>
      </c>
      <c r="D28" s="183">
        <v>2</v>
      </c>
    </row>
    <row r="29" spans="1:4" x14ac:dyDescent="0.25">
      <c r="A29" s="106">
        <v>18</v>
      </c>
      <c r="B29" s="110" t="s">
        <v>696</v>
      </c>
      <c r="C29" s="183">
        <v>12</v>
      </c>
      <c r="D29" s="183">
        <v>2</v>
      </c>
    </row>
    <row r="30" spans="1:4" x14ac:dyDescent="0.25">
      <c r="A30" s="106">
        <v>19</v>
      </c>
      <c r="B30" s="110" t="s">
        <v>413</v>
      </c>
      <c r="C30" s="106">
        <v>14</v>
      </c>
      <c r="D30" s="106">
        <v>2</v>
      </c>
    </row>
    <row r="31" spans="1:4" x14ac:dyDescent="0.25">
      <c r="A31" s="106">
        <v>20</v>
      </c>
      <c r="B31" s="110" t="s">
        <v>426</v>
      </c>
      <c r="C31" s="106">
        <v>17</v>
      </c>
      <c r="D31" s="106">
        <v>2</v>
      </c>
    </row>
    <row r="32" spans="1:4" x14ac:dyDescent="0.25">
      <c r="A32" s="106">
        <v>21</v>
      </c>
      <c r="B32" s="110" t="s">
        <v>427</v>
      </c>
      <c r="C32" s="106">
        <v>19</v>
      </c>
      <c r="D32" s="106">
        <v>2</v>
      </c>
    </row>
    <row r="33" spans="1:9" x14ac:dyDescent="0.25">
      <c r="A33" s="106">
        <v>22</v>
      </c>
      <c r="B33" s="110" t="s">
        <v>436</v>
      </c>
      <c r="C33" s="106">
        <v>16</v>
      </c>
      <c r="D33" s="106">
        <v>2</v>
      </c>
    </row>
    <row r="34" spans="1:9" x14ac:dyDescent="0.25">
      <c r="A34" s="118"/>
      <c r="B34" s="119"/>
      <c r="C34" s="118"/>
      <c r="D34" s="118"/>
    </row>
    <row r="35" spans="1:9" x14ac:dyDescent="0.25">
      <c r="A35" s="118"/>
      <c r="B35" s="119"/>
      <c r="C35" s="118"/>
      <c r="D35" s="118"/>
    </row>
    <row r="38" spans="1:9" x14ac:dyDescent="0.25">
      <c r="B38" s="2" t="s">
        <v>645</v>
      </c>
      <c r="I38" s="2" t="s">
        <v>633</v>
      </c>
    </row>
  </sheetData>
  <pageMargins left="0.64583333333333337" right="0.11458333333333333" top="0.39370078740157483" bottom="0.39370078740157483" header="0" footer="0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Layout" zoomScaleNormal="100" workbookViewId="0">
      <selection activeCell="A6" sqref="A6"/>
    </sheetView>
  </sheetViews>
  <sheetFormatPr defaultRowHeight="15.75" x14ac:dyDescent="0.25"/>
  <cols>
    <col min="1" max="1" width="5.140625" style="1" customWidth="1"/>
    <col min="2" max="2" width="44.85546875" style="1" customWidth="1"/>
    <col min="3" max="3" width="10.7109375" style="1" customWidth="1"/>
    <col min="4" max="4" width="18.85546875" style="1" customWidth="1"/>
    <col min="5" max="5" width="6.5703125" style="1" customWidth="1"/>
    <col min="6" max="16384" width="9.140625" style="1"/>
  </cols>
  <sheetData>
    <row r="1" spans="1:5" x14ac:dyDescent="0.25">
      <c r="B1" s="1" t="s">
        <v>818</v>
      </c>
      <c r="C1" s="23" t="s">
        <v>822</v>
      </c>
      <c r="D1" s="111"/>
      <c r="E1" s="23"/>
    </row>
    <row r="2" spans="1:5" x14ac:dyDescent="0.25">
      <c r="C2" s="19" t="s">
        <v>839</v>
      </c>
      <c r="D2" s="19"/>
      <c r="E2" s="23"/>
    </row>
    <row r="3" spans="1:5" x14ac:dyDescent="0.25">
      <c r="C3" s="19" t="s">
        <v>838</v>
      </c>
      <c r="D3" s="19"/>
    </row>
    <row r="4" spans="1:5" x14ac:dyDescent="0.25">
      <c r="A4" s="1" t="s">
        <v>447</v>
      </c>
    </row>
    <row r="6" spans="1:5" x14ac:dyDescent="0.25">
      <c r="A6" s="1" t="s">
        <v>810</v>
      </c>
    </row>
    <row r="7" spans="1:5" x14ac:dyDescent="0.25">
      <c r="B7" s="1" t="s">
        <v>453</v>
      </c>
    </row>
    <row r="9" spans="1:5" x14ac:dyDescent="0.25">
      <c r="A9" s="1" t="s">
        <v>452</v>
      </c>
    </row>
    <row r="11" spans="1:5" s="22" customFormat="1" x14ac:dyDescent="0.25">
      <c r="A11" s="60" t="s">
        <v>9</v>
      </c>
      <c r="B11" s="60" t="s">
        <v>406</v>
      </c>
      <c r="C11" s="60" t="s">
        <v>23</v>
      </c>
      <c r="D11" s="60" t="s">
        <v>450</v>
      </c>
    </row>
    <row r="12" spans="1:5" s="22" customFormat="1" x14ac:dyDescent="0.25">
      <c r="A12" s="60">
        <v>1</v>
      </c>
      <c r="B12" s="60" t="s">
        <v>436</v>
      </c>
      <c r="C12" s="60" t="s">
        <v>17</v>
      </c>
      <c r="D12" s="60"/>
    </row>
    <row r="13" spans="1:5" s="22" customFormat="1" x14ac:dyDescent="0.25">
      <c r="A13" s="60">
        <v>2</v>
      </c>
      <c r="B13" s="60" t="s">
        <v>422</v>
      </c>
      <c r="C13" s="60" t="s">
        <v>18</v>
      </c>
      <c r="D13" s="60"/>
    </row>
    <row r="14" spans="1:5" s="22" customFormat="1" ht="16.5" customHeight="1" x14ac:dyDescent="0.25">
      <c r="A14" s="60">
        <v>3</v>
      </c>
      <c r="B14" s="61" t="s">
        <v>421</v>
      </c>
      <c r="C14" s="60" t="s">
        <v>664</v>
      </c>
      <c r="D14" s="60"/>
    </row>
    <row r="15" spans="1:5" s="22" customFormat="1" x14ac:dyDescent="0.25">
      <c r="A15" s="60">
        <v>4</v>
      </c>
      <c r="B15" s="61" t="s">
        <v>434</v>
      </c>
      <c r="C15" s="60" t="s">
        <v>665</v>
      </c>
      <c r="D15" s="60"/>
    </row>
    <row r="16" spans="1:5" s="22" customFormat="1" x14ac:dyDescent="0.25">
      <c r="A16" s="60">
        <v>5</v>
      </c>
      <c r="B16" s="61" t="s">
        <v>439</v>
      </c>
      <c r="C16" s="60">
        <v>3</v>
      </c>
      <c r="D16" s="60"/>
    </row>
    <row r="17" spans="1:4" s="22" customFormat="1" x14ac:dyDescent="0.25">
      <c r="A17" s="60">
        <v>6</v>
      </c>
      <c r="B17" s="61" t="s">
        <v>434</v>
      </c>
      <c r="C17" s="60" t="s">
        <v>666</v>
      </c>
      <c r="D17" s="60"/>
    </row>
    <row r="18" spans="1:4" s="22" customFormat="1" x14ac:dyDescent="0.25">
      <c r="A18" s="60">
        <v>7</v>
      </c>
      <c r="B18" s="61" t="s">
        <v>417</v>
      </c>
      <c r="C18" s="60" t="s">
        <v>667</v>
      </c>
      <c r="D18" s="60"/>
    </row>
    <row r="19" spans="1:4" s="22" customFormat="1" x14ac:dyDescent="0.25">
      <c r="A19" s="60">
        <v>8</v>
      </c>
      <c r="B19" s="61" t="s">
        <v>754</v>
      </c>
      <c r="C19" s="60">
        <v>5</v>
      </c>
      <c r="D19" s="60"/>
    </row>
    <row r="20" spans="1:4" s="22" customFormat="1" x14ac:dyDescent="0.25">
      <c r="A20" s="60">
        <v>9</v>
      </c>
      <c r="B20" s="61" t="s">
        <v>448</v>
      </c>
      <c r="C20" s="60" t="s">
        <v>668</v>
      </c>
      <c r="D20" s="60"/>
    </row>
    <row r="21" spans="1:4" s="22" customFormat="1" x14ac:dyDescent="0.25">
      <c r="A21" s="60">
        <v>10</v>
      </c>
      <c r="B21" s="61" t="s">
        <v>448</v>
      </c>
      <c r="C21" s="60" t="s">
        <v>669</v>
      </c>
      <c r="D21" s="60"/>
    </row>
    <row r="22" spans="1:4" s="22" customFormat="1" x14ac:dyDescent="0.25">
      <c r="A22" s="60">
        <v>11</v>
      </c>
      <c r="B22" s="61" t="s">
        <v>659</v>
      </c>
      <c r="C22" s="60">
        <v>7</v>
      </c>
      <c r="D22" s="60"/>
    </row>
    <row r="23" spans="1:4" s="22" customFormat="1" x14ac:dyDescent="0.25">
      <c r="A23" s="60">
        <v>12</v>
      </c>
      <c r="B23" s="61" t="s">
        <v>425</v>
      </c>
      <c r="C23" s="60">
        <v>8</v>
      </c>
      <c r="D23" s="60"/>
    </row>
    <row r="24" spans="1:4" s="22" customFormat="1" x14ac:dyDescent="0.25">
      <c r="A24" s="60">
        <v>13</v>
      </c>
      <c r="B24" s="61" t="s">
        <v>443</v>
      </c>
      <c r="C24" s="60" t="s">
        <v>670</v>
      </c>
      <c r="D24" s="60"/>
    </row>
    <row r="25" spans="1:4" s="22" customFormat="1" x14ac:dyDescent="0.25">
      <c r="A25" s="60">
        <v>14</v>
      </c>
      <c r="B25" s="61" t="s">
        <v>443</v>
      </c>
      <c r="C25" s="60" t="s">
        <v>671</v>
      </c>
      <c r="D25" s="60"/>
    </row>
    <row r="26" spans="1:4" s="22" customFormat="1" x14ac:dyDescent="0.25">
      <c r="A26" s="60">
        <v>15</v>
      </c>
      <c r="B26" s="61" t="s">
        <v>659</v>
      </c>
      <c r="C26" s="60">
        <v>10</v>
      </c>
      <c r="D26" s="60"/>
    </row>
    <row r="27" spans="1:4" s="22" customFormat="1" x14ac:dyDescent="0.25">
      <c r="A27" s="60">
        <v>16</v>
      </c>
      <c r="B27" s="61" t="s">
        <v>412</v>
      </c>
      <c r="C27" s="60">
        <v>11</v>
      </c>
      <c r="D27" s="60"/>
    </row>
    <row r="28" spans="1:4" s="22" customFormat="1" x14ac:dyDescent="0.25">
      <c r="A28" s="123"/>
      <c r="B28" s="124"/>
      <c r="C28" s="123"/>
      <c r="D28" s="123"/>
    </row>
    <row r="29" spans="1:4" s="22" customFormat="1" x14ac:dyDescent="0.25">
      <c r="A29" s="123"/>
      <c r="B29" s="124"/>
      <c r="C29" s="123"/>
      <c r="D29" s="123"/>
    </row>
    <row r="30" spans="1:4" s="22" customFormat="1" x14ac:dyDescent="0.25">
      <c r="A30" s="123"/>
      <c r="B30" s="124"/>
      <c r="C30" s="123"/>
      <c r="D30" s="123"/>
    </row>
    <row r="31" spans="1:4" s="22" customFormat="1" x14ac:dyDescent="0.25">
      <c r="A31" s="123"/>
      <c r="B31" s="124"/>
      <c r="C31" s="123"/>
      <c r="D31" s="123"/>
    </row>
    <row r="32" spans="1:4" s="22" customFormat="1" ht="17.25" customHeight="1" x14ac:dyDescent="0.25">
      <c r="A32" s="123"/>
      <c r="B32" s="124"/>
      <c r="C32" s="123"/>
      <c r="D32" s="123"/>
    </row>
    <row r="33" spans="1:4" s="22" customFormat="1" ht="17.25" customHeight="1" x14ac:dyDescent="0.25">
      <c r="A33" s="123"/>
      <c r="B33" s="124"/>
      <c r="C33" s="123"/>
      <c r="D33" s="123"/>
    </row>
    <row r="36" spans="1:4" x14ac:dyDescent="0.25">
      <c r="B36" s="1" t="s">
        <v>449</v>
      </c>
    </row>
    <row r="52" spans="1:6" ht="18.75" x14ac:dyDescent="0.3">
      <c r="A52" s="165" t="s">
        <v>660</v>
      </c>
      <c r="B52" s="165"/>
      <c r="C52" s="165"/>
      <c r="D52" s="165"/>
      <c r="E52" s="165"/>
      <c r="F52" s="165"/>
    </row>
    <row r="53" spans="1:6" ht="18.75" x14ac:dyDescent="0.3">
      <c r="A53" s="165"/>
      <c r="B53" s="165" t="s">
        <v>661</v>
      </c>
      <c r="C53" s="165"/>
      <c r="D53" s="165"/>
      <c r="E53" s="165"/>
      <c r="F53" s="165"/>
    </row>
    <row r="54" spans="1:6" ht="18.75" x14ac:dyDescent="0.25">
      <c r="A54" s="139" t="s">
        <v>9</v>
      </c>
      <c r="B54" s="139" t="s">
        <v>406</v>
      </c>
      <c r="C54" s="139" t="s">
        <v>23</v>
      </c>
      <c r="D54" s="139" t="s">
        <v>450</v>
      </c>
    </row>
    <row r="55" spans="1:6" ht="27.75" customHeight="1" x14ac:dyDescent="0.25">
      <c r="A55" s="139">
        <v>1</v>
      </c>
      <c r="B55" s="140" t="s">
        <v>662</v>
      </c>
      <c r="C55" s="166" t="s">
        <v>393</v>
      </c>
      <c r="D55" s="139"/>
    </row>
    <row r="56" spans="1:6" ht="28.5" customHeight="1" x14ac:dyDescent="0.25">
      <c r="A56" s="139">
        <v>2</v>
      </c>
      <c r="B56" s="140" t="s">
        <v>662</v>
      </c>
      <c r="C56" s="166" t="s">
        <v>394</v>
      </c>
      <c r="D56" s="139"/>
    </row>
    <row r="57" spans="1:6" ht="32.25" customHeight="1" x14ac:dyDescent="0.25">
      <c r="A57" s="139">
        <v>3</v>
      </c>
      <c r="B57" s="140" t="s">
        <v>421</v>
      </c>
      <c r="C57" s="166" t="s">
        <v>17</v>
      </c>
      <c r="D57" s="139"/>
    </row>
    <row r="58" spans="1:6" ht="23.25" customHeight="1" x14ac:dyDescent="0.25">
      <c r="A58" s="139">
        <v>4</v>
      </c>
      <c r="B58" s="140" t="s">
        <v>434</v>
      </c>
      <c r="C58" s="166" t="s">
        <v>18</v>
      </c>
      <c r="D58" s="139"/>
    </row>
    <row r="59" spans="1:6" ht="26.25" customHeight="1" x14ac:dyDescent="0.25">
      <c r="A59" s="139">
        <v>5</v>
      </c>
      <c r="B59" s="140" t="s">
        <v>439</v>
      </c>
      <c r="C59" s="166">
        <v>2</v>
      </c>
      <c r="D59" s="139"/>
    </row>
    <row r="60" spans="1:6" ht="24" customHeight="1" x14ac:dyDescent="0.25">
      <c r="A60" s="139">
        <v>6</v>
      </c>
      <c r="B60" s="140" t="s">
        <v>428</v>
      </c>
      <c r="C60" s="166" t="s">
        <v>186</v>
      </c>
      <c r="D60" s="139"/>
    </row>
    <row r="61" spans="1:6" ht="21.75" customHeight="1" x14ac:dyDescent="0.25">
      <c r="A61" s="139">
        <v>7</v>
      </c>
      <c r="B61" s="140" t="s">
        <v>417</v>
      </c>
      <c r="C61" s="166" t="s">
        <v>187</v>
      </c>
      <c r="D61" s="139"/>
    </row>
    <row r="62" spans="1:6" ht="22.5" customHeight="1" x14ac:dyDescent="0.25">
      <c r="A62" s="139">
        <v>8</v>
      </c>
      <c r="B62" s="140" t="s">
        <v>422</v>
      </c>
      <c r="C62" s="166">
        <v>4</v>
      </c>
      <c r="D62" s="139"/>
    </row>
    <row r="63" spans="1:6" ht="20.25" customHeight="1" x14ac:dyDescent="0.25">
      <c r="A63" s="139">
        <v>9</v>
      </c>
      <c r="B63" s="140" t="s">
        <v>448</v>
      </c>
      <c r="C63" s="166" t="s">
        <v>135</v>
      </c>
      <c r="D63" s="139"/>
    </row>
    <row r="64" spans="1:6" ht="22.5" customHeight="1" x14ac:dyDescent="0.25">
      <c r="A64" s="139">
        <v>10</v>
      </c>
      <c r="B64" s="140" t="s">
        <v>448</v>
      </c>
      <c r="C64" s="166" t="s">
        <v>136</v>
      </c>
      <c r="D64" s="139"/>
    </row>
    <row r="65" spans="1:4" ht="22.5" customHeight="1" x14ac:dyDescent="0.25">
      <c r="A65" s="139">
        <v>11</v>
      </c>
      <c r="B65" s="140" t="s">
        <v>420</v>
      </c>
      <c r="C65" s="166">
        <v>6</v>
      </c>
      <c r="D65" s="139"/>
    </row>
    <row r="66" spans="1:4" ht="23.25" customHeight="1" x14ac:dyDescent="0.25">
      <c r="A66" s="139">
        <v>12</v>
      </c>
      <c r="B66" s="140" t="s">
        <v>425</v>
      </c>
      <c r="C66" s="166">
        <v>7</v>
      </c>
      <c r="D66" s="139"/>
    </row>
    <row r="67" spans="1:4" ht="36" customHeight="1" x14ac:dyDescent="0.25">
      <c r="A67" s="139">
        <v>13</v>
      </c>
      <c r="B67" s="140" t="s">
        <v>443</v>
      </c>
      <c r="C67" s="166" t="s">
        <v>137</v>
      </c>
      <c r="D67" s="139"/>
    </row>
    <row r="68" spans="1:4" ht="38.25" customHeight="1" x14ac:dyDescent="0.25">
      <c r="A68" s="139">
        <v>14</v>
      </c>
      <c r="B68" s="140" t="s">
        <v>443</v>
      </c>
      <c r="C68" s="166" t="s">
        <v>188</v>
      </c>
      <c r="D68" s="139"/>
    </row>
    <row r="69" spans="1:4" ht="18.75" x14ac:dyDescent="0.25">
      <c r="A69" s="139">
        <v>15</v>
      </c>
      <c r="B69" s="140" t="s">
        <v>425</v>
      </c>
      <c r="C69" s="166">
        <v>9</v>
      </c>
      <c r="D69" s="139"/>
    </row>
    <row r="70" spans="1:4" ht="18.75" x14ac:dyDescent="0.25">
      <c r="A70" s="139">
        <v>16</v>
      </c>
      <c r="B70" s="140" t="s">
        <v>412</v>
      </c>
      <c r="C70" s="166" t="s">
        <v>189</v>
      </c>
      <c r="D70" s="139"/>
    </row>
    <row r="71" spans="1:4" ht="18.75" x14ac:dyDescent="0.25">
      <c r="A71" s="139">
        <v>17</v>
      </c>
      <c r="B71" s="140" t="s">
        <v>412</v>
      </c>
      <c r="C71" s="166" t="s">
        <v>190</v>
      </c>
      <c r="D71" s="139"/>
    </row>
    <row r="72" spans="1:4" ht="18.75" x14ac:dyDescent="0.25">
      <c r="A72" s="139">
        <v>18</v>
      </c>
      <c r="B72" s="140" t="s">
        <v>423</v>
      </c>
      <c r="C72" s="166">
        <v>11</v>
      </c>
      <c r="D72" s="139"/>
    </row>
    <row r="73" spans="1:4" ht="18.75" x14ac:dyDescent="0.3">
      <c r="A73" s="62"/>
      <c r="B73" s="62"/>
      <c r="C73" s="62"/>
      <c r="D73" s="62"/>
    </row>
    <row r="74" spans="1:4" ht="18.75" x14ac:dyDescent="0.3">
      <c r="A74" s="62"/>
      <c r="B74" s="62"/>
      <c r="C74" s="62"/>
      <c r="D74" s="62"/>
    </row>
    <row r="75" spans="1:4" ht="18.75" x14ac:dyDescent="0.3">
      <c r="A75" s="62"/>
      <c r="B75" s="62" t="s">
        <v>663</v>
      </c>
      <c r="C75" s="62"/>
      <c r="D75" s="62"/>
    </row>
    <row r="76" spans="1:4" ht="18.75" x14ac:dyDescent="0.3">
      <c r="A76" s="62"/>
      <c r="B76" s="62"/>
      <c r="C76" s="62"/>
      <c r="D76" s="62"/>
    </row>
  </sheetData>
  <pageMargins left="1.1811023622047245" right="0.39370078740157483" top="0.39370078740157483" bottom="0.39370078740157483" header="0" footer="0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view="pageLayout" zoomScaleNormal="100" workbookViewId="0">
      <selection activeCell="G26" sqref="G26"/>
    </sheetView>
  </sheetViews>
  <sheetFormatPr defaultRowHeight="15.75" x14ac:dyDescent="0.25"/>
  <cols>
    <col min="1" max="1" width="12" style="1" customWidth="1"/>
    <col min="2" max="2" width="16.28515625" style="1" customWidth="1"/>
    <col min="3" max="3" width="9.140625" style="1" customWidth="1"/>
    <col min="4" max="4" width="12.140625" style="1" customWidth="1"/>
    <col min="5" max="5" width="2.7109375" style="1" customWidth="1"/>
    <col min="6" max="6" width="4.140625" style="1" customWidth="1"/>
    <col min="7" max="7" width="11.28515625" style="1" customWidth="1"/>
    <col min="8" max="8" width="16.85546875" style="1" customWidth="1"/>
    <col min="9" max="16384" width="9.140625" style="1"/>
  </cols>
  <sheetData>
    <row r="2" spans="1:8" x14ac:dyDescent="0.25">
      <c r="B2" s="1" t="s">
        <v>819</v>
      </c>
      <c r="E2" s="14"/>
      <c r="G2" s="23" t="s">
        <v>656</v>
      </c>
    </row>
    <row r="3" spans="1:8" x14ac:dyDescent="0.25">
      <c r="D3" s="21" t="s">
        <v>842</v>
      </c>
      <c r="E3" s="19"/>
      <c r="F3" s="19"/>
      <c r="G3" s="19"/>
      <c r="H3" s="19"/>
    </row>
    <row r="4" spans="1:8" x14ac:dyDescent="0.25">
      <c r="G4" s="1" t="s">
        <v>755</v>
      </c>
    </row>
    <row r="5" spans="1:8" x14ac:dyDescent="0.25">
      <c r="A5" s="1" t="s">
        <v>759</v>
      </c>
    </row>
    <row r="7" spans="1:8" x14ac:dyDescent="0.25">
      <c r="A7" s="1" t="s">
        <v>756</v>
      </c>
    </row>
    <row r="8" spans="1:8" x14ac:dyDescent="0.25">
      <c r="A8" s="1" t="s">
        <v>457</v>
      </c>
      <c r="B8" s="1" t="s">
        <v>458</v>
      </c>
    </row>
    <row r="9" spans="1:8" x14ac:dyDescent="0.25">
      <c r="B9" s="1" t="s">
        <v>459</v>
      </c>
      <c r="D9" s="14"/>
    </row>
    <row r="10" spans="1:8" x14ac:dyDescent="0.25">
      <c r="D10" s="14"/>
    </row>
    <row r="11" spans="1:8" x14ac:dyDescent="0.25">
      <c r="A11" s="1" t="s">
        <v>761</v>
      </c>
    </row>
    <row r="12" spans="1:8" x14ac:dyDescent="0.25">
      <c r="A12" s="1" t="s">
        <v>760</v>
      </c>
    </row>
    <row r="13" spans="1:8" x14ac:dyDescent="0.25">
      <c r="A13" s="1" t="s">
        <v>870</v>
      </c>
    </row>
    <row r="14" spans="1:8" x14ac:dyDescent="0.25">
      <c r="A14" s="1" t="s">
        <v>460</v>
      </c>
    </row>
    <row r="15" spans="1:8" x14ac:dyDescent="0.25">
      <c r="B15" s="1" t="s">
        <v>757</v>
      </c>
    </row>
    <row r="16" spans="1:8" x14ac:dyDescent="0.25">
      <c r="B16" s="1" t="s">
        <v>454</v>
      </c>
    </row>
    <row r="17" spans="1:2" x14ac:dyDescent="0.25">
      <c r="B17" s="1" t="s">
        <v>871</v>
      </c>
    </row>
    <row r="18" spans="1:2" x14ac:dyDescent="0.25">
      <c r="B18" s="1" t="s">
        <v>757</v>
      </c>
    </row>
    <row r="20" spans="1:2" x14ac:dyDescent="0.25">
      <c r="A20" s="1" t="s">
        <v>758</v>
      </c>
    </row>
    <row r="21" spans="1:2" x14ac:dyDescent="0.25">
      <c r="A21" s="1" t="s">
        <v>455</v>
      </c>
    </row>
    <row r="22" spans="1:2" x14ac:dyDescent="0.25">
      <c r="A22" s="1" t="s">
        <v>456</v>
      </c>
    </row>
    <row r="27" spans="1:2" x14ac:dyDescent="0.25">
      <c r="B27" s="1" t="s">
        <v>220</v>
      </c>
    </row>
  </sheetData>
  <pageMargins left="1.1811023622047245" right="0.39370078740157483" top="0.39370078740157483" bottom="0.39370078740157483" header="0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G18" sqref="G18"/>
    </sheetView>
  </sheetViews>
  <sheetFormatPr defaultRowHeight="15.75" x14ac:dyDescent="0.25"/>
  <cols>
    <col min="1" max="1" width="12" style="1" customWidth="1"/>
    <col min="2" max="2" width="3.85546875" style="1" customWidth="1"/>
    <col min="3" max="3" width="17" style="1" customWidth="1"/>
    <col min="4" max="4" width="22.7109375" style="1" customWidth="1"/>
    <col min="5" max="5" width="9.5703125" style="1" customWidth="1"/>
    <col min="6" max="7" width="14.85546875" style="1" customWidth="1"/>
    <col min="8" max="16384" width="9.140625" style="1"/>
  </cols>
  <sheetData>
    <row r="1" spans="1:7" x14ac:dyDescent="0.25">
      <c r="D1" s="1" t="s">
        <v>820</v>
      </c>
      <c r="E1" s="14"/>
      <c r="G1" s="23" t="s">
        <v>451</v>
      </c>
    </row>
    <row r="2" spans="1:7" x14ac:dyDescent="0.25">
      <c r="D2" s="2" t="s">
        <v>446</v>
      </c>
      <c r="F2" s="23" t="s">
        <v>389</v>
      </c>
    </row>
    <row r="3" spans="1:7" x14ac:dyDescent="0.25">
      <c r="F3" s="1" t="s">
        <v>755</v>
      </c>
    </row>
    <row r="4" spans="1:7" x14ac:dyDescent="0.25">
      <c r="A4" s="1" t="s">
        <v>762</v>
      </c>
    </row>
    <row r="5" spans="1:7" x14ac:dyDescent="0.25">
      <c r="A5" s="1" t="s">
        <v>763</v>
      </c>
    </row>
    <row r="6" spans="1:7" x14ac:dyDescent="0.25">
      <c r="A6" s="1" t="s">
        <v>798</v>
      </c>
    </row>
    <row r="7" spans="1:7" x14ac:dyDescent="0.25">
      <c r="A7" s="1" t="s">
        <v>457</v>
      </c>
      <c r="B7" s="1" t="s">
        <v>458</v>
      </c>
    </row>
    <row r="8" spans="1:7" x14ac:dyDescent="0.25">
      <c r="B8" s="1" t="s">
        <v>459</v>
      </c>
      <c r="D8" s="14"/>
    </row>
    <row r="9" spans="1:7" x14ac:dyDescent="0.25">
      <c r="D9" s="14"/>
    </row>
    <row r="10" spans="1:7" x14ac:dyDescent="0.25">
      <c r="A10" s="1" t="s">
        <v>461</v>
      </c>
    </row>
    <row r="11" spans="1:7" x14ac:dyDescent="0.25">
      <c r="A11" s="1" t="s">
        <v>462</v>
      </c>
    </row>
    <row r="12" spans="1:7" ht="47.25" customHeight="1" x14ac:dyDescent="0.25">
      <c r="B12" s="185" t="s">
        <v>9</v>
      </c>
      <c r="C12" s="186" t="s">
        <v>764</v>
      </c>
      <c r="D12" s="186" t="s">
        <v>765</v>
      </c>
      <c r="E12" s="186" t="s">
        <v>766</v>
      </c>
      <c r="F12" s="186" t="s">
        <v>767</v>
      </c>
      <c r="G12" s="185" t="s">
        <v>777</v>
      </c>
    </row>
    <row r="13" spans="1:7" ht="47.25" x14ac:dyDescent="0.25">
      <c r="B13" s="185">
        <v>1</v>
      </c>
      <c r="C13" s="186" t="s">
        <v>768</v>
      </c>
      <c r="D13" s="185" t="s">
        <v>773</v>
      </c>
      <c r="E13" s="187">
        <v>2</v>
      </c>
      <c r="F13" s="185">
        <v>4</v>
      </c>
      <c r="G13" s="185"/>
    </row>
    <row r="14" spans="1:7" ht="63" x14ac:dyDescent="0.25">
      <c r="B14" s="185">
        <v>2</v>
      </c>
      <c r="C14" s="186" t="s">
        <v>769</v>
      </c>
      <c r="D14" s="185" t="s">
        <v>774</v>
      </c>
      <c r="E14" s="187">
        <v>2</v>
      </c>
      <c r="F14" s="185">
        <v>6</v>
      </c>
      <c r="G14" s="185"/>
    </row>
    <row r="15" spans="1:7" ht="47.25" x14ac:dyDescent="0.25">
      <c r="B15" s="185">
        <v>3</v>
      </c>
      <c r="C15" s="186" t="s">
        <v>770</v>
      </c>
      <c r="D15" s="185" t="s">
        <v>412</v>
      </c>
      <c r="E15" s="187">
        <v>2</v>
      </c>
      <c r="F15" s="185">
        <v>10</v>
      </c>
      <c r="G15" s="185"/>
    </row>
    <row r="16" spans="1:7" ht="63" customHeight="1" x14ac:dyDescent="0.25">
      <c r="B16" s="185">
        <v>4</v>
      </c>
      <c r="C16" s="186" t="s">
        <v>771</v>
      </c>
      <c r="D16" s="185" t="s">
        <v>775</v>
      </c>
      <c r="E16" s="187">
        <v>2</v>
      </c>
      <c r="F16" s="185">
        <v>6</v>
      </c>
      <c r="G16" s="185"/>
    </row>
    <row r="17" spans="1:7" ht="63" x14ac:dyDescent="0.25">
      <c r="B17" s="185">
        <v>5</v>
      </c>
      <c r="C17" s="186" t="s">
        <v>772</v>
      </c>
      <c r="D17" s="185" t="s">
        <v>776</v>
      </c>
      <c r="E17" s="187">
        <v>2</v>
      </c>
      <c r="F17" s="185">
        <v>11</v>
      </c>
      <c r="G17" s="185"/>
    </row>
    <row r="18" spans="1:7" x14ac:dyDescent="0.25">
      <c r="B18" s="185">
        <v>6</v>
      </c>
      <c r="C18" s="185" t="s">
        <v>777</v>
      </c>
      <c r="D18" s="185" t="s">
        <v>778</v>
      </c>
      <c r="E18" s="187"/>
      <c r="F18" s="185"/>
      <c r="G18" s="185">
        <v>2</v>
      </c>
    </row>
    <row r="19" spans="1:7" ht="18.75" x14ac:dyDescent="0.3">
      <c r="B19" s="185"/>
      <c r="C19" s="185" t="s">
        <v>779</v>
      </c>
      <c r="D19" s="185"/>
      <c r="E19" s="188">
        <f>SUM(E13:E18)</f>
        <v>10</v>
      </c>
      <c r="F19" s="147">
        <f>SUM(F14:F16)</f>
        <v>22</v>
      </c>
      <c r="G19" s="147">
        <f>SUM(G13:G18)</f>
        <v>2</v>
      </c>
    </row>
    <row r="20" spans="1:7" ht="18.75" x14ac:dyDescent="0.3">
      <c r="B20" s="233"/>
      <c r="C20" s="233"/>
      <c r="D20" s="233"/>
      <c r="E20" s="234"/>
      <c r="F20" s="235"/>
      <c r="G20" s="235"/>
    </row>
    <row r="21" spans="1:7" x14ac:dyDescent="0.25">
      <c r="A21" s="1" t="s">
        <v>463</v>
      </c>
    </row>
    <row r="22" spans="1:7" x14ac:dyDescent="0.25">
      <c r="A22" s="1" t="s">
        <v>464</v>
      </c>
    </row>
    <row r="26" spans="1:7" x14ac:dyDescent="0.25">
      <c r="C26" s="1" t="s">
        <v>403</v>
      </c>
    </row>
  </sheetData>
  <pageMargins left="0.34375" right="0.11458333333333333" top="0.39370078740157483" bottom="0.39370078740157483" header="0" footer="0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Normal="100" workbookViewId="0">
      <selection activeCell="D10" sqref="D10"/>
    </sheetView>
  </sheetViews>
  <sheetFormatPr defaultRowHeight="15.75" x14ac:dyDescent="0.25"/>
  <cols>
    <col min="1" max="1" width="9.140625" style="1" customWidth="1"/>
    <col min="2" max="2" width="20" style="1" customWidth="1"/>
    <col min="3" max="3" width="13.140625" style="1" customWidth="1"/>
    <col min="4" max="4" width="7.5703125" style="1" customWidth="1"/>
    <col min="5" max="5" width="9.140625" style="1"/>
    <col min="6" max="6" width="14.140625" style="1" customWidth="1"/>
    <col min="7" max="16384" width="9.140625" style="1"/>
  </cols>
  <sheetData>
    <row r="1" spans="1:8" x14ac:dyDescent="0.25">
      <c r="H1" s="1" t="s">
        <v>465</v>
      </c>
    </row>
    <row r="2" spans="1:8" x14ac:dyDescent="0.25">
      <c r="A2" s="1" t="s">
        <v>465</v>
      </c>
      <c r="H2" s="1" t="s">
        <v>799</v>
      </c>
    </row>
    <row r="3" spans="1:8" x14ac:dyDescent="0.25">
      <c r="A3" s="1" t="s">
        <v>900</v>
      </c>
    </row>
    <row r="4" spans="1:8" x14ac:dyDescent="0.25">
      <c r="H4" s="1" t="s">
        <v>800</v>
      </c>
    </row>
    <row r="5" spans="1:8" x14ac:dyDescent="0.25">
      <c r="A5" s="1" t="s">
        <v>800</v>
      </c>
    </row>
    <row r="6" spans="1:8" x14ac:dyDescent="0.25">
      <c r="A6" s="1" t="s">
        <v>565</v>
      </c>
    </row>
    <row r="8" spans="1:8" x14ac:dyDescent="0.25">
      <c r="A8" s="1" t="s">
        <v>801</v>
      </c>
    </row>
    <row r="9" spans="1:8" x14ac:dyDescent="0.25">
      <c r="A9" s="1" t="s">
        <v>802</v>
      </c>
    </row>
    <row r="10" spans="1:8" x14ac:dyDescent="0.25">
      <c r="A10" s="1" t="s">
        <v>566</v>
      </c>
    </row>
    <row r="11" spans="1:8" x14ac:dyDescent="0.25">
      <c r="A11" s="1" t="s">
        <v>567</v>
      </c>
    </row>
    <row r="12" spans="1:8" x14ac:dyDescent="0.25">
      <c r="A12" s="1" t="s">
        <v>568</v>
      </c>
    </row>
    <row r="13" spans="1:8" x14ac:dyDescent="0.25">
      <c r="A13" s="1" t="s">
        <v>569</v>
      </c>
    </row>
    <row r="14" spans="1:8" x14ac:dyDescent="0.25">
      <c r="A14" s="1" t="s">
        <v>577</v>
      </c>
    </row>
    <row r="15" spans="1:8" x14ac:dyDescent="0.25">
      <c r="A15" s="1" t="s">
        <v>570</v>
      </c>
    </row>
    <row r="16" spans="1:8" ht="33" customHeight="1" x14ac:dyDescent="0.25">
      <c r="A16" s="115" t="s">
        <v>9</v>
      </c>
      <c r="B16" s="115" t="s">
        <v>406</v>
      </c>
      <c r="C16" s="12" t="s">
        <v>407</v>
      </c>
      <c r="D16" s="120" t="s">
        <v>571</v>
      </c>
    </row>
    <row r="17" spans="1:4" ht="30" x14ac:dyDescent="0.25">
      <c r="A17" s="115">
        <v>1</v>
      </c>
      <c r="B17" s="117" t="s">
        <v>416</v>
      </c>
      <c r="C17" s="115">
        <v>31</v>
      </c>
      <c r="D17" s="120" t="s">
        <v>399</v>
      </c>
    </row>
    <row r="18" spans="1:4" ht="30" x14ac:dyDescent="0.25">
      <c r="A18" s="115">
        <v>2</v>
      </c>
      <c r="B18" s="117" t="s">
        <v>417</v>
      </c>
      <c r="C18" s="115">
        <v>23</v>
      </c>
      <c r="D18" s="120" t="s">
        <v>399</v>
      </c>
    </row>
    <row r="19" spans="1:4" ht="45" x14ac:dyDescent="0.25">
      <c r="A19" s="115">
        <v>3</v>
      </c>
      <c r="B19" s="117" t="s">
        <v>421</v>
      </c>
      <c r="C19" s="115">
        <v>18</v>
      </c>
      <c r="D19" s="120" t="s">
        <v>399</v>
      </c>
    </row>
    <row r="20" spans="1:4" ht="30" x14ac:dyDescent="0.25">
      <c r="A20" s="115">
        <v>4</v>
      </c>
      <c r="B20" s="117" t="s">
        <v>422</v>
      </c>
      <c r="C20" s="115">
        <v>16</v>
      </c>
      <c r="D20" s="120" t="s">
        <v>399</v>
      </c>
    </row>
    <row r="21" spans="1:4" ht="28.5" customHeight="1" x14ac:dyDescent="0.25">
      <c r="A21" s="115">
        <v>5</v>
      </c>
      <c r="B21" s="117" t="s">
        <v>436</v>
      </c>
      <c r="C21" s="115">
        <v>16</v>
      </c>
      <c r="D21" s="120" t="s">
        <v>399</v>
      </c>
    </row>
    <row r="22" spans="1:4" ht="30" x14ac:dyDescent="0.25">
      <c r="A22" s="115">
        <v>6</v>
      </c>
      <c r="B22" s="117" t="s">
        <v>427</v>
      </c>
      <c r="C22" s="183">
        <v>19</v>
      </c>
      <c r="D22" s="120" t="s">
        <v>399</v>
      </c>
    </row>
    <row r="23" spans="1:4" x14ac:dyDescent="0.25">
      <c r="A23" s="118"/>
      <c r="B23" s="119"/>
      <c r="C23" s="118"/>
    </row>
    <row r="24" spans="1:4" ht="31.5" x14ac:dyDescent="0.25">
      <c r="A24" s="115" t="s">
        <v>9</v>
      </c>
      <c r="B24" s="115" t="s">
        <v>406</v>
      </c>
      <c r="C24" s="12" t="s">
        <v>407</v>
      </c>
      <c r="D24" s="120" t="s">
        <v>572</v>
      </c>
    </row>
    <row r="25" spans="1:4" ht="30" x14ac:dyDescent="0.25">
      <c r="A25" s="115">
        <v>1</v>
      </c>
      <c r="B25" s="117" t="s">
        <v>414</v>
      </c>
      <c r="C25" s="115">
        <v>12</v>
      </c>
      <c r="D25" s="120" t="s">
        <v>573</v>
      </c>
    </row>
    <row r="26" spans="1:4" ht="30" x14ac:dyDescent="0.25">
      <c r="A26" s="115">
        <v>2</v>
      </c>
      <c r="B26" s="117" t="s">
        <v>409</v>
      </c>
      <c r="C26" s="115">
        <v>16</v>
      </c>
      <c r="D26" s="120" t="s">
        <v>573</v>
      </c>
    </row>
    <row r="27" spans="1:4" ht="30" x14ac:dyDescent="0.25">
      <c r="A27" s="115">
        <v>3</v>
      </c>
      <c r="B27" s="117" t="s">
        <v>415</v>
      </c>
      <c r="C27" s="115">
        <v>17</v>
      </c>
      <c r="D27" s="120" t="s">
        <v>573</v>
      </c>
    </row>
    <row r="28" spans="1:4" ht="45" x14ac:dyDescent="0.25">
      <c r="A28" s="115">
        <v>4</v>
      </c>
      <c r="B28" s="117" t="s">
        <v>659</v>
      </c>
      <c r="C28" s="115">
        <v>17</v>
      </c>
      <c r="D28" s="120" t="s">
        <v>573</v>
      </c>
    </row>
    <row r="29" spans="1:4" ht="30" x14ac:dyDescent="0.25">
      <c r="A29" s="115">
        <v>5</v>
      </c>
      <c r="B29" s="117" t="s">
        <v>410</v>
      </c>
      <c r="C29" s="115">
        <v>20</v>
      </c>
      <c r="D29" s="120" t="s">
        <v>573</v>
      </c>
    </row>
    <row r="30" spans="1:4" x14ac:dyDescent="0.25">
      <c r="A30" s="115">
        <v>6</v>
      </c>
      <c r="B30" s="110" t="s">
        <v>411</v>
      </c>
      <c r="C30" s="115">
        <v>8</v>
      </c>
      <c r="D30" s="120" t="s">
        <v>573</v>
      </c>
    </row>
    <row r="31" spans="1:4" ht="30" x14ac:dyDescent="0.25">
      <c r="A31" s="115">
        <v>7</v>
      </c>
      <c r="B31" s="117" t="s">
        <v>418</v>
      </c>
      <c r="C31" s="115">
        <v>23</v>
      </c>
      <c r="D31" s="120" t="s">
        <v>573</v>
      </c>
    </row>
    <row r="32" spans="1:4" ht="45" x14ac:dyDescent="0.25">
      <c r="A32" s="115">
        <v>8</v>
      </c>
      <c r="B32" s="117" t="s">
        <v>419</v>
      </c>
      <c r="C32" s="115">
        <v>30</v>
      </c>
      <c r="D32" s="120" t="s">
        <v>573</v>
      </c>
    </row>
    <row r="33" spans="1:4" ht="30" x14ac:dyDescent="0.25">
      <c r="A33" s="115">
        <v>9</v>
      </c>
      <c r="B33" s="117" t="s">
        <v>420</v>
      </c>
      <c r="C33" s="115">
        <v>30</v>
      </c>
      <c r="D33" s="120" t="s">
        <v>573</v>
      </c>
    </row>
    <row r="34" spans="1:4" ht="30" x14ac:dyDescent="0.25">
      <c r="A34" s="115">
        <v>10</v>
      </c>
      <c r="B34" s="117" t="s">
        <v>412</v>
      </c>
      <c r="C34" s="115">
        <v>30</v>
      </c>
      <c r="D34" s="120" t="s">
        <v>573</v>
      </c>
    </row>
    <row r="35" spans="1:4" ht="30" x14ac:dyDescent="0.25">
      <c r="A35" s="115">
        <v>11</v>
      </c>
      <c r="B35" s="117" t="s">
        <v>423</v>
      </c>
      <c r="C35" s="115">
        <v>20</v>
      </c>
      <c r="D35" s="120" t="s">
        <v>573</v>
      </c>
    </row>
    <row r="36" spans="1:4" ht="30" x14ac:dyDescent="0.25">
      <c r="A36" s="115">
        <v>12</v>
      </c>
      <c r="B36" s="117" t="s">
        <v>424</v>
      </c>
      <c r="C36" s="115">
        <v>18</v>
      </c>
      <c r="D36" s="120" t="s">
        <v>573</v>
      </c>
    </row>
    <row r="37" spans="1:4" x14ac:dyDescent="0.25">
      <c r="A37" s="115">
        <v>13</v>
      </c>
      <c r="B37" s="117" t="s">
        <v>696</v>
      </c>
      <c r="C37" s="115">
        <v>8</v>
      </c>
      <c r="D37" s="120" t="s">
        <v>573</v>
      </c>
    </row>
    <row r="38" spans="1:4" ht="30" x14ac:dyDescent="0.25">
      <c r="A38" s="115">
        <v>14</v>
      </c>
      <c r="B38" s="117" t="s">
        <v>425</v>
      </c>
      <c r="C38" s="115">
        <v>23</v>
      </c>
      <c r="D38" s="120" t="s">
        <v>573</v>
      </c>
    </row>
    <row r="39" spans="1:4" x14ac:dyDescent="0.25">
      <c r="A39" s="115">
        <v>15</v>
      </c>
      <c r="B39" s="117" t="s">
        <v>413</v>
      </c>
      <c r="C39" s="115">
        <v>18</v>
      </c>
      <c r="D39" s="120" t="s">
        <v>573</v>
      </c>
    </row>
    <row r="40" spans="1:4" ht="30" x14ac:dyDescent="0.25">
      <c r="A40" s="115">
        <v>16</v>
      </c>
      <c r="B40" s="117" t="s">
        <v>426</v>
      </c>
      <c r="C40" s="115">
        <v>17</v>
      </c>
      <c r="D40" s="120" t="s">
        <v>573</v>
      </c>
    </row>
    <row r="41" spans="1:4" x14ac:dyDescent="0.25">
      <c r="A41" s="118"/>
      <c r="B41" s="121"/>
      <c r="C41" s="118"/>
      <c r="D41" s="122"/>
    </row>
    <row r="45" spans="1:4" x14ac:dyDescent="0.25">
      <c r="B45" s="1" t="s">
        <v>631</v>
      </c>
    </row>
    <row r="47" spans="1:4" x14ac:dyDescent="0.25">
      <c r="A47" s="123"/>
      <c r="B47" s="124" t="s">
        <v>632</v>
      </c>
      <c r="C47" s="123" t="s">
        <v>780</v>
      </c>
    </row>
    <row r="48" spans="1:4" x14ac:dyDescent="0.25">
      <c r="A48" s="123"/>
      <c r="B48" s="124"/>
      <c r="C48" s="123"/>
    </row>
    <row r="49" spans="1:3" x14ac:dyDescent="0.25">
      <c r="A49" s="123"/>
      <c r="B49" s="124"/>
      <c r="C49" s="123"/>
    </row>
  </sheetData>
  <pageMargins left="1.1811023622047245" right="0.39370078740157483" top="0.39370078740157483" bottom="0.39370078740157483" header="0" footer="0"/>
  <pageSetup paperSize="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view="pageLayout" zoomScaleNormal="100" workbookViewId="0">
      <selection activeCell="E24" sqref="E24"/>
    </sheetView>
  </sheetViews>
  <sheetFormatPr defaultRowHeight="15.75" x14ac:dyDescent="0.25"/>
  <cols>
    <col min="1" max="3" width="9.140625" style="1"/>
    <col min="4" max="4" width="23.140625" style="1" customWidth="1"/>
    <col min="5" max="6" width="9.140625" style="1"/>
    <col min="7" max="7" width="5.85546875" style="1" customWidth="1"/>
    <col min="8" max="8" width="11" style="1" customWidth="1"/>
    <col min="9" max="9" width="10.5703125" style="1" customWidth="1"/>
    <col min="10" max="10" width="9.140625" style="1" customWidth="1"/>
    <col min="11" max="16384" width="9.140625" style="1"/>
  </cols>
  <sheetData>
    <row r="2" spans="1:8" x14ac:dyDescent="0.25">
      <c r="C2" s="1" t="s">
        <v>821</v>
      </c>
      <c r="E2" s="113" t="s">
        <v>831</v>
      </c>
    </row>
    <row r="3" spans="1:8" x14ac:dyDescent="0.25">
      <c r="D3" s="16" t="s">
        <v>843</v>
      </c>
    </row>
    <row r="4" spans="1:8" x14ac:dyDescent="0.25">
      <c r="H4" s="1" t="s">
        <v>727</v>
      </c>
    </row>
    <row r="5" spans="1:8" x14ac:dyDescent="0.25">
      <c r="A5" s="1" t="s">
        <v>404</v>
      </c>
    </row>
    <row r="7" spans="1:8" x14ac:dyDescent="0.25">
      <c r="A7" s="2" t="s">
        <v>873</v>
      </c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 t="s">
        <v>469</v>
      </c>
      <c r="E10" s="2"/>
      <c r="F10" s="2"/>
      <c r="G10" s="2"/>
      <c r="H10" s="2"/>
    </row>
    <row r="11" spans="1:8" x14ac:dyDescent="0.25">
      <c r="D11" s="14"/>
    </row>
    <row r="12" spans="1:8" x14ac:dyDescent="0.25">
      <c r="A12" s="1" t="s">
        <v>472</v>
      </c>
    </row>
    <row r="13" spans="1:8" x14ac:dyDescent="0.25">
      <c r="A13" s="1" t="s">
        <v>872</v>
      </c>
    </row>
    <row r="14" spans="1:8" x14ac:dyDescent="0.25">
      <c r="A14" s="1" t="s">
        <v>574</v>
      </c>
    </row>
    <row r="15" spans="1:8" x14ac:dyDescent="0.25">
      <c r="A15" s="1" t="s">
        <v>470</v>
      </c>
    </row>
    <row r="16" spans="1:8" x14ac:dyDescent="0.25">
      <c r="A16" s="1" t="s">
        <v>473</v>
      </c>
    </row>
    <row r="17" spans="1:3" x14ac:dyDescent="0.25">
      <c r="A17" s="1" t="s">
        <v>466</v>
      </c>
    </row>
    <row r="18" spans="1:3" x14ac:dyDescent="0.25">
      <c r="A18" s="1" t="s">
        <v>575</v>
      </c>
    </row>
    <row r="19" spans="1:3" x14ac:dyDescent="0.25">
      <c r="A19" s="1" t="s">
        <v>474</v>
      </c>
    </row>
    <row r="20" spans="1:3" x14ac:dyDescent="0.25">
      <c r="A20" s="1" t="s">
        <v>576</v>
      </c>
    </row>
    <row r="21" spans="1:3" x14ac:dyDescent="0.25">
      <c r="A21" s="1" t="s">
        <v>471</v>
      </c>
    </row>
    <row r="22" spans="1:3" x14ac:dyDescent="0.25">
      <c r="A22" s="1" t="s">
        <v>475</v>
      </c>
    </row>
    <row r="28" spans="1:3" x14ac:dyDescent="0.25">
      <c r="C28" s="1" t="s">
        <v>476</v>
      </c>
    </row>
  </sheetData>
  <pageMargins left="1.1811023622047245" right="0.19791666666666666" top="0.39370078740157483" bottom="0.39370078740157483" header="0" footer="0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view="pageLayout" zoomScaleNormal="100" workbookViewId="0">
      <selection activeCell="D11" sqref="D11"/>
    </sheetView>
  </sheetViews>
  <sheetFormatPr defaultRowHeight="15.75" x14ac:dyDescent="0.25"/>
  <cols>
    <col min="1" max="1" width="4.140625" style="2" customWidth="1"/>
    <col min="2" max="2" width="38" style="2" customWidth="1"/>
    <col min="3" max="3" width="23.28515625" style="2" customWidth="1"/>
    <col min="4" max="4" width="17.140625" style="2" customWidth="1"/>
    <col min="5" max="5" width="4.85546875" style="2" customWidth="1"/>
    <col min="6" max="16384" width="9.140625" style="2"/>
  </cols>
  <sheetData>
    <row r="2" spans="1:5" x14ac:dyDescent="0.25">
      <c r="B2" s="2" t="s">
        <v>901</v>
      </c>
      <c r="C2" s="2" t="s">
        <v>902</v>
      </c>
    </row>
    <row r="3" spans="1:5" x14ac:dyDescent="0.25">
      <c r="C3" s="313" t="s">
        <v>903</v>
      </c>
      <c r="D3" s="313"/>
      <c r="E3" s="313"/>
    </row>
    <row r="5" spans="1:5" x14ac:dyDescent="0.25">
      <c r="A5" s="2" t="s">
        <v>477</v>
      </c>
    </row>
    <row r="6" spans="1:5" ht="16.5" x14ac:dyDescent="0.25">
      <c r="B6" s="4" t="s">
        <v>883</v>
      </c>
      <c r="C6" s="4"/>
      <c r="D6" s="4"/>
    </row>
    <row r="7" spans="1:5" ht="16.5" x14ac:dyDescent="0.25">
      <c r="B7" s="4" t="s">
        <v>884</v>
      </c>
      <c r="C7" s="4"/>
      <c r="D7" s="4"/>
    </row>
    <row r="8" spans="1:5" ht="16.5" x14ac:dyDescent="0.25">
      <c r="B8" s="4" t="s">
        <v>885</v>
      </c>
      <c r="C8" s="4"/>
      <c r="D8" s="4"/>
    </row>
    <row r="9" spans="1:5" ht="16.5" x14ac:dyDescent="0.25">
      <c r="B9" s="4" t="s">
        <v>886</v>
      </c>
      <c r="C9" s="4"/>
      <c r="D9" s="4"/>
    </row>
    <row r="10" spans="1:5" ht="16.5" x14ac:dyDescent="0.25">
      <c r="B10" s="4" t="s">
        <v>887</v>
      </c>
      <c r="C10" s="4"/>
      <c r="D10" s="4"/>
    </row>
    <row r="12" spans="1:5" x14ac:dyDescent="0.25">
      <c r="A12" s="2" t="s">
        <v>478</v>
      </c>
    </row>
    <row r="13" spans="1:5" x14ac:dyDescent="0.25">
      <c r="A13" s="2" t="s">
        <v>479</v>
      </c>
    </row>
    <row r="14" spans="1:5" ht="31.5" x14ac:dyDescent="0.25">
      <c r="A14" s="13" t="s">
        <v>9</v>
      </c>
      <c r="B14" s="13" t="s">
        <v>21</v>
      </c>
      <c r="C14" s="182" t="s">
        <v>27</v>
      </c>
      <c r="D14" s="12" t="s">
        <v>480</v>
      </c>
    </row>
    <row r="15" spans="1:5" x14ac:dyDescent="0.25">
      <c r="A15" s="13">
        <v>1</v>
      </c>
      <c r="B15" s="189" t="s">
        <v>414</v>
      </c>
      <c r="C15" s="191" t="s">
        <v>674</v>
      </c>
      <c r="D15" s="190">
        <v>0.3</v>
      </c>
    </row>
    <row r="16" spans="1:5" x14ac:dyDescent="0.25">
      <c r="A16" s="13">
        <v>2</v>
      </c>
      <c r="B16" s="189" t="s">
        <v>409</v>
      </c>
      <c r="C16" s="191" t="s">
        <v>675</v>
      </c>
      <c r="D16" s="190">
        <v>0.3</v>
      </c>
    </row>
    <row r="17" spans="1:4" x14ac:dyDescent="0.25">
      <c r="A17" s="13">
        <v>3</v>
      </c>
      <c r="B17" s="189" t="s">
        <v>415</v>
      </c>
      <c r="C17" s="191" t="s">
        <v>322</v>
      </c>
      <c r="D17" s="190">
        <v>0.1</v>
      </c>
    </row>
    <row r="18" spans="1:4" x14ac:dyDescent="0.25">
      <c r="A18" s="13">
        <v>4</v>
      </c>
      <c r="B18" s="189" t="s">
        <v>659</v>
      </c>
      <c r="C18" s="191" t="s">
        <v>781</v>
      </c>
      <c r="D18" s="190">
        <v>0</v>
      </c>
    </row>
    <row r="19" spans="1:4" x14ac:dyDescent="0.25">
      <c r="A19" s="13">
        <v>5</v>
      </c>
      <c r="B19" s="189" t="s">
        <v>410</v>
      </c>
      <c r="C19" s="191" t="s">
        <v>680</v>
      </c>
      <c r="D19" s="190">
        <v>0.3</v>
      </c>
    </row>
    <row r="20" spans="1:4" x14ac:dyDescent="0.25">
      <c r="A20" s="106">
        <v>6</v>
      </c>
      <c r="B20" s="189" t="s">
        <v>416</v>
      </c>
      <c r="C20" s="191" t="s">
        <v>681</v>
      </c>
      <c r="D20" s="190">
        <v>0.3</v>
      </c>
    </row>
    <row r="21" spans="1:4" x14ac:dyDescent="0.25">
      <c r="A21" s="106">
        <v>7</v>
      </c>
      <c r="B21" s="189" t="s">
        <v>417</v>
      </c>
      <c r="C21" s="191" t="s">
        <v>682</v>
      </c>
      <c r="D21" s="190">
        <v>0.3</v>
      </c>
    </row>
    <row r="22" spans="1:4" ht="15.75" customHeight="1" x14ac:dyDescent="0.25">
      <c r="A22" s="106">
        <v>8</v>
      </c>
      <c r="B22" s="189" t="s">
        <v>411</v>
      </c>
      <c r="C22" s="191" t="s">
        <v>683</v>
      </c>
      <c r="D22" s="190">
        <v>0.3</v>
      </c>
    </row>
    <row r="23" spans="1:4" x14ac:dyDescent="0.25">
      <c r="A23" s="106">
        <v>9</v>
      </c>
      <c r="B23" s="189" t="s">
        <v>418</v>
      </c>
      <c r="C23" s="191" t="s">
        <v>684</v>
      </c>
      <c r="D23" s="190">
        <v>0.3</v>
      </c>
    </row>
    <row r="24" spans="1:4" x14ac:dyDescent="0.25">
      <c r="A24" s="106">
        <v>10</v>
      </c>
      <c r="B24" s="189" t="s">
        <v>419</v>
      </c>
      <c r="C24" s="191" t="s">
        <v>685</v>
      </c>
      <c r="D24" s="190">
        <v>0.3</v>
      </c>
    </row>
    <row r="25" spans="1:4" x14ac:dyDescent="0.25">
      <c r="A25" s="106">
        <v>11</v>
      </c>
      <c r="B25" s="189" t="s">
        <v>420</v>
      </c>
      <c r="C25" s="191" t="s">
        <v>258</v>
      </c>
      <c r="D25" s="190">
        <v>0.3</v>
      </c>
    </row>
    <row r="26" spans="1:4" x14ac:dyDescent="0.25">
      <c r="A26" s="106">
        <v>12</v>
      </c>
      <c r="B26" s="189" t="s">
        <v>412</v>
      </c>
      <c r="C26" s="191" t="s">
        <v>688</v>
      </c>
      <c r="D26" s="190">
        <v>0.3</v>
      </c>
    </row>
    <row r="27" spans="1:4" x14ac:dyDescent="0.25">
      <c r="A27" s="106">
        <v>13</v>
      </c>
      <c r="B27" s="189" t="s">
        <v>421</v>
      </c>
      <c r="C27" s="191" t="s">
        <v>689</v>
      </c>
      <c r="D27" s="190">
        <v>0.3</v>
      </c>
    </row>
    <row r="28" spans="1:4" x14ac:dyDescent="0.25">
      <c r="A28" s="106">
        <v>14</v>
      </c>
      <c r="B28" s="189" t="s">
        <v>422</v>
      </c>
      <c r="C28" s="191" t="s">
        <v>690</v>
      </c>
      <c r="D28" s="190">
        <v>0.3</v>
      </c>
    </row>
    <row r="29" spans="1:4" x14ac:dyDescent="0.25">
      <c r="A29" s="183">
        <v>15</v>
      </c>
      <c r="B29" s="189" t="s">
        <v>436</v>
      </c>
      <c r="C29" s="191" t="s">
        <v>259</v>
      </c>
      <c r="D29" s="190">
        <v>0.1</v>
      </c>
    </row>
    <row r="30" spans="1:4" x14ac:dyDescent="0.25">
      <c r="A30" s="183">
        <v>16</v>
      </c>
      <c r="B30" s="189" t="s">
        <v>423</v>
      </c>
      <c r="C30" s="191" t="s">
        <v>691</v>
      </c>
      <c r="D30" s="190">
        <v>0.3</v>
      </c>
    </row>
    <row r="31" spans="1:4" x14ac:dyDescent="0.25">
      <c r="A31" s="183">
        <v>17</v>
      </c>
      <c r="B31" s="189" t="s">
        <v>424</v>
      </c>
      <c r="C31" s="191" t="s">
        <v>692</v>
      </c>
      <c r="D31" s="190">
        <v>0.1</v>
      </c>
    </row>
    <row r="32" spans="1:4" x14ac:dyDescent="0.25">
      <c r="A32" s="183">
        <v>18</v>
      </c>
      <c r="B32" s="189" t="s">
        <v>696</v>
      </c>
      <c r="C32" s="191" t="s">
        <v>783</v>
      </c>
      <c r="D32" s="190">
        <v>0</v>
      </c>
    </row>
    <row r="33" spans="1:7" ht="15.75" customHeight="1" x14ac:dyDescent="0.25">
      <c r="A33" s="183">
        <v>19</v>
      </c>
      <c r="B33" s="189" t="s">
        <v>425</v>
      </c>
      <c r="C33" s="191" t="s">
        <v>693</v>
      </c>
      <c r="D33" s="190">
        <v>0.3</v>
      </c>
    </row>
    <row r="34" spans="1:7" x14ac:dyDescent="0.25">
      <c r="A34" s="183">
        <v>20</v>
      </c>
      <c r="B34" s="189" t="s">
        <v>413</v>
      </c>
      <c r="C34" s="191" t="s">
        <v>782</v>
      </c>
      <c r="D34" s="190">
        <v>0.3</v>
      </c>
    </row>
    <row r="35" spans="1:7" x14ac:dyDescent="0.25">
      <c r="A35" s="183">
        <v>21</v>
      </c>
      <c r="B35" s="189" t="s">
        <v>426</v>
      </c>
      <c r="C35" s="191" t="s">
        <v>259</v>
      </c>
      <c r="D35" s="190">
        <v>0.1</v>
      </c>
    </row>
    <row r="36" spans="1:7" x14ac:dyDescent="0.25">
      <c r="A36" s="106">
        <v>22</v>
      </c>
      <c r="B36" s="189" t="s">
        <v>427</v>
      </c>
      <c r="C36" s="191" t="s">
        <v>695</v>
      </c>
      <c r="D36" s="190">
        <v>0.3</v>
      </c>
    </row>
    <row r="41" spans="1:7" ht="16.5" x14ac:dyDescent="0.25">
      <c r="B41" s="4" t="s">
        <v>881</v>
      </c>
      <c r="C41" s="4"/>
      <c r="D41" s="4"/>
      <c r="E41" s="4"/>
      <c r="F41" s="4"/>
      <c r="G41" s="4"/>
    </row>
    <row r="42" spans="1:7" ht="16.5" x14ac:dyDescent="0.25">
      <c r="B42" s="4" t="s">
        <v>880</v>
      </c>
      <c r="C42" s="4"/>
      <c r="D42" s="4"/>
      <c r="E42" s="4"/>
      <c r="F42" s="4"/>
      <c r="G42" s="4"/>
    </row>
    <row r="43" spans="1:7" ht="16.5" x14ac:dyDescent="0.25">
      <c r="B43" s="4" t="s">
        <v>879</v>
      </c>
      <c r="C43" s="4"/>
      <c r="D43" s="4"/>
      <c r="E43" s="4"/>
      <c r="F43" s="4"/>
      <c r="G43" s="4"/>
    </row>
    <row r="44" spans="1:7" ht="16.5" x14ac:dyDescent="0.25">
      <c r="B44" s="4" t="s">
        <v>878</v>
      </c>
      <c r="C44" s="4"/>
      <c r="D44" s="4"/>
      <c r="E44" s="4"/>
      <c r="F44" s="4"/>
      <c r="G44" s="4"/>
    </row>
    <row r="45" spans="1:7" ht="16.5" x14ac:dyDescent="0.25">
      <c r="B45" s="4" t="s">
        <v>882</v>
      </c>
      <c r="C45" s="4"/>
      <c r="D45" s="4"/>
      <c r="E45" s="4"/>
      <c r="F45" s="4"/>
      <c r="G45" s="4"/>
    </row>
  </sheetData>
  <mergeCells count="1">
    <mergeCell ref="C3:E3"/>
  </mergeCells>
  <pageMargins left="1.1811023622047245" right="0.13541666666666666" top="0.39370078740157483" bottom="0.39370078740157483" header="0" footer="0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E9" sqref="E9"/>
    </sheetView>
  </sheetViews>
  <sheetFormatPr defaultRowHeight="15.75" x14ac:dyDescent="0.25"/>
  <cols>
    <col min="1" max="1" width="12.140625" style="1" customWidth="1"/>
    <col min="2" max="2" width="39" style="1" customWidth="1"/>
    <col min="3" max="3" width="17.42578125" style="1" customWidth="1"/>
    <col min="4" max="4" width="11.28515625" style="1" customWidth="1"/>
    <col min="5" max="5" width="9.140625" style="1"/>
    <col min="6" max="6" width="11.28515625" style="1" customWidth="1"/>
    <col min="7" max="7" width="13" style="1" customWidth="1"/>
    <col min="8" max="16384" width="9.140625" style="1"/>
  </cols>
  <sheetData>
    <row r="1" spans="1:5" x14ac:dyDescent="0.25">
      <c r="B1" s="1" t="s">
        <v>832</v>
      </c>
      <c r="C1" s="112" t="s">
        <v>451</v>
      </c>
      <c r="E1" s="14"/>
    </row>
    <row r="2" spans="1:5" x14ac:dyDescent="0.25">
      <c r="B2" s="1" t="s">
        <v>485</v>
      </c>
      <c r="C2" s="19"/>
      <c r="D2" s="21"/>
      <c r="E2" s="19"/>
    </row>
    <row r="3" spans="1:5" x14ac:dyDescent="0.25">
      <c r="C3" s="1" t="s">
        <v>755</v>
      </c>
    </row>
    <row r="4" spans="1:5" x14ac:dyDescent="0.25">
      <c r="A4" s="1" t="s">
        <v>481</v>
      </c>
    </row>
    <row r="6" spans="1:5" x14ac:dyDescent="0.25">
      <c r="A6" s="1" t="s">
        <v>756</v>
      </c>
    </row>
    <row r="7" spans="1:5" x14ac:dyDescent="0.25">
      <c r="A7" s="1" t="s">
        <v>457</v>
      </c>
      <c r="B7" s="1" t="s">
        <v>458</v>
      </c>
    </row>
    <row r="8" spans="1:5" x14ac:dyDescent="0.25">
      <c r="B8" s="1" t="s">
        <v>459</v>
      </c>
      <c r="D8" s="14"/>
    </row>
    <row r="9" spans="1:5" x14ac:dyDescent="0.25">
      <c r="D9" s="14"/>
    </row>
    <row r="10" spans="1:5" x14ac:dyDescent="0.25">
      <c r="A10" s="1" t="s">
        <v>482</v>
      </c>
    </row>
    <row r="12" spans="1:5" ht="31.5" x14ac:dyDescent="0.25">
      <c r="A12" s="106" t="s">
        <v>9</v>
      </c>
      <c r="B12" s="106" t="s">
        <v>21</v>
      </c>
      <c r="C12" s="106" t="s">
        <v>27</v>
      </c>
      <c r="D12" s="12" t="s">
        <v>480</v>
      </c>
    </row>
    <row r="13" spans="1:5" ht="20.25" customHeight="1" x14ac:dyDescent="0.25">
      <c r="A13" s="106">
        <v>1</v>
      </c>
      <c r="B13" s="189" t="s">
        <v>414</v>
      </c>
      <c r="C13" s="191" t="s">
        <v>674</v>
      </c>
      <c r="D13" s="190">
        <v>0.3</v>
      </c>
    </row>
    <row r="14" spans="1:5" ht="18" customHeight="1" x14ac:dyDescent="0.25">
      <c r="A14" s="106">
        <v>2</v>
      </c>
      <c r="B14" s="189" t="s">
        <v>409</v>
      </c>
      <c r="C14" s="191" t="s">
        <v>675</v>
      </c>
      <c r="D14" s="190">
        <v>0.3</v>
      </c>
    </row>
    <row r="15" spans="1:5" ht="16.5" customHeight="1" x14ac:dyDescent="0.25">
      <c r="A15" s="106">
        <v>3</v>
      </c>
      <c r="B15" s="189" t="s">
        <v>415</v>
      </c>
      <c r="C15" s="191" t="s">
        <v>322</v>
      </c>
      <c r="D15" s="190">
        <v>0.1</v>
      </c>
    </row>
    <row r="16" spans="1:5" ht="17.25" customHeight="1" x14ac:dyDescent="0.25">
      <c r="A16" s="106">
        <v>4</v>
      </c>
      <c r="B16" s="189" t="s">
        <v>659</v>
      </c>
      <c r="C16" s="191" t="s">
        <v>784</v>
      </c>
      <c r="D16" s="190">
        <v>0</v>
      </c>
    </row>
    <row r="17" spans="1:4" x14ac:dyDescent="0.25">
      <c r="A17" s="106">
        <v>5</v>
      </c>
      <c r="B17" s="189" t="s">
        <v>410</v>
      </c>
      <c r="C17" s="191" t="s">
        <v>680</v>
      </c>
      <c r="D17" s="190">
        <v>0.3</v>
      </c>
    </row>
    <row r="18" spans="1:4" ht="15" customHeight="1" x14ac:dyDescent="0.25">
      <c r="A18" s="106">
        <v>6</v>
      </c>
      <c r="B18" s="189" t="s">
        <v>416</v>
      </c>
      <c r="C18" s="191" t="s">
        <v>681</v>
      </c>
      <c r="D18" s="190">
        <v>0.3</v>
      </c>
    </row>
    <row r="19" spans="1:4" x14ac:dyDescent="0.25">
      <c r="A19" s="106">
        <v>7</v>
      </c>
      <c r="B19" s="189" t="s">
        <v>417</v>
      </c>
      <c r="C19" s="191" t="s">
        <v>682</v>
      </c>
      <c r="D19" s="190">
        <v>0.3</v>
      </c>
    </row>
    <row r="20" spans="1:4" ht="17.25" customHeight="1" x14ac:dyDescent="0.25">
      <c r="A20" s="106">
        <v>8</v>
      </c>
      <c r="B20" s="189" t="s">
        <v>411</v>
      </c>
      <c r="C20" s="191" t="s">
        <v>683</v>
      </c>
      <c r="D20" s="190">
        <v>0.3</v>
      </c>
    </row>
    <row r="21" spans="1:4" ht="16.5" customHeight="1" x14ac:dyDescent="0.25">
      <c r="A21" s="106">
        <v>9</v>
      </c>
      <c r="B21" s="189" t="s">
        <v>418</v>
      </c>
      <c r="C21" s="191" t="s">
        <v>684</v>
      </c>
      <c r="D21" s="190">
        <v>0.3</v>
      </c>
    </row>
    <row r="22" spans="1:4" x14ac:dyDescent="0.25">
      <c r="A22" s="106">
        <v>10</v>
      </c>
      <c r="B22" s="189" t="s">
        <v>419</v>
      </c>
      <c r="C22" s="191" t="s">
        <v>685</v>
      </c>
      <c r="D22" s="190">
        <v>0.3</v>
      </c>
    </row>
    <row r="23" spans="1:4" x14ac:dyDescent="0.25">
      <c r="A23" s="106">
        <v>11</v>
      </c>
      <c r="B23" s="189" t="s">
        <v>420</v>
      </c>
      <c r="C23" s="191" t="s">
        <v>258</v>
      </c>
      <c r="D23" s="190">
        <v>0.3</v>
      </c>
    </row>
    <row r="24" spans="1:4" ht="15.75" customHeight="1" x14ac:dyDescent="0.25">
      <c r="A24" s="106">
        <v>12</v>
      </c>
      <c r="B24" s="189" t="s">
        <v>412</v>
      </c>
      <c r="C24" s="191" t="s">
        <v>688</v>
      </c>
      <c r="D24" s="190">
        <v>0.3</v>
      </c>
    </row>
    <row r="25" spans="1:4" ht="16.5" customHeight="1" x14ac:dyDescent="0.25">
      <c r="A25" s="106">
        <v>13</v>
      </c>
      <c r="B25" s="189" t="s">
        <v>421</v>
      </c>
      <c r="C25" s="191" t="s">
        <v>689</v>
      </c>
      <c r="D25" s="190">
        <v>0.3</v>
      </c>
    </row>
    <row r="26" spans="1:4" ht="15.75" customHeight="1" x14ac:dyDescent="0.25">
      <c r="A26" s="106">
        <v>14</v>
      </c>
      <c r="B26" s="189" t="s">
        <v>422</v>
      </c>
      <c r="C26" s="191" t="s">
        <v>690</v>
      </c>
      <c r="D26" s="190">
        <v>0.3</v>
      </c>
    </row>
    <row r="27" spans="1:4" ht="15" customHeight="1" x14ac:dyDescent="0.25">
      <c r="A27" s="106">
        <v>15</v>
      </c>
      <c r="B27" s="189" t="s">
        <v>436</v>
      </c>
      <c r="C27" s="191" t="s">
        <v>259</v>
      </c>
      <c r="D27" s="190">
        <v>0.1</v>
      </c>
    </row>
    <row r="28" spans="1:4" ht="17.25" customHeight="1" x14ac:dyDescent="0.25">
      <c r="A28" s="106">
        <v>16</v>
      </c>
      <c r="B28" s="189" t="s">
        <v>423</v>
      </c>
      <c r="C28" s="191" t="s">
        <v>691</v>
      </c>
      <c r="D28" s="190">
        <v>0.3</v>
      </c>
    </row>
    <row r="29" spans="1:4" ht="16.5" customHeight="1" x14ac:dyDescent="0.25">
      <c r="A29" s="106">
        <v>17</v>
      </c>
      <c r="B29" s="189" t="s">
        <v>424</v>
      </c>
      <c r="C29" s="191" t="s">
        <v>692</v>
      </c>
      <c r="D29" s="190">
        <v>0.1</v>
      </c>
    </row>
    <row r="30" spans="1:4" ht="14.25" customHeight="1" x14ac:dyDescent="0.25">
      <c r="A30" s="106">
        <v>18</v>
      </c>
      <c r="B30" s="189" t="s">
        <v>696</v>
      </c>
      <c r="C30" s="191" t="s">
        <v>783</v>
      </c>
      <c r="D30" s="190">
        <v>0</v>
      </c>
    </row>
    <row r="31" spans="1:4" ht="16.5" customHeight="1" x14ac:dyDescent="0.25">
      <c r="A31" s="106">
        <v>19</v>
      </c>
      <c r="B31" s="189" t="s">
        <v>425</v>
      </c>
      <c r="C31" s="191" t="s">
        <v>693</v>
      </c>
      <c r="D31" s="190">
        <v>0.3</v>
      </c>
    </row>
    <row r="32" spans="1:4" ht="16.5" customHeight="1" x14ac:dyDescent="0.25">
      <c r="A32" s="106">
        <v>20</v>
      </c>
      <c r="B32" s="189" t="s">
        <v>413</v>
      </c>
      <c r="C32" s="191" t="s">
        <v>782</v>
      </c>
      <c r="D32" s="190">
        <v>0.3</v>
      </c>
    </row>
    <row r="33" spans="1:4" x14ac:dyDescent="0.25">
      <c r="A33" s="106">
        <v>21</v>
      </c>
      <c r="B33" s="189" t="s">
        <v>426</v>
      </c>
      <c r="C33" s="191" t="s">
        <v>259</v>
      </c>
      <c r="D33" s="190">
        <v>0.1</v>
      </c>
    </row>
    <row r="34" spans="1:4" ht="15" customHeight="1" x14ac:dyDescent="0.25">
      <c r="A34" s="106">
        <v>22</v>
      </c>
      <c r="B34" s="189" t="s">
        <v>427</v>
      </c>
      <c r="C34" s="191" t="s">
        <v>695</v>
      </c>
      <c r="D34" s="190">
        <v>0.3</v>
      </c>
    </row>
    <row r="36" spans="1:4" x14ac:dyDescent="0.25">
      <c r="A36" s="1" t="s">
        <v>483</v>
      </c>
    </row>
    <row r="37" spans="1:4" x14ac:dyDescent="0.25">
      <c r="A37" s="1" t="s">
        <v>484</v>
      </c>
    </row>
    <row r="42" spans="1:4" x14ac:dyDescent="0.25">
      <c r="B42" s="1" t="s">
        <v>630</v>
      </c>
    </row>
  </sheetData>
  <pageMargins left="1.1811023622047245" right="0.39370078740157483" top="0.39370078740157483" bottom="0.39370078740157483" header="0" footer="0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view="pageLayout" zoomScaleNormal="100" workbookViewId="0">
      <selection activeCell="B17" sqref="B17"/>
    </sheetView>
  </sheetViews>
  <sheetFormatPr defaultRowHeight="15.75" x14ac:dyDescent="0.25"/>
  <cols>
    <col min="1" max="6" width="9.140625" style="1"/>
    <col min="7" max="7" width="11.42578125" style="1" customWidth="1"/>
    <col min="8" max="16384" width="9.140625" style="1"/>
  </cols>
  <sheetData>
    <row r="2" spans="1:7" x14ac:dyDescent="0.25">
      <c r="D2" s="1" t="s">
        <v>833</v>
      </c>
      <c r="E2" s="14"/>
      <c r="G2" s="1" t="s">
        <v>834</v>
      </c>
    </row>
    <row r="3" spans="1:7" x14ac:dyDescent="0.25">
      <c r="D3" s="2"/>
      <c r="F3" s="1" t="s">
        <v>836</v>
      </c>
    </row>
    <row r="4" spans="1:7" x14ac:dyDescent="0.25">
      <c r="D4" s="2"/>
      <c r="G4" s="1" t="s">
        <v>727</v>
      </c>
    </row>
    <row r="5" spans="1:7" x14ac:dyDescent="0.25">
      <c r="A5" s="1" t="s">
        <v>487</v>
      </c>
      <c r="D5" s="2"/>
    </row>
    <row r="6" spans="1:7" x14ac:dyDescent="0.25">
      <c r="A6" s="1" t="s">
        <v>488</v>
      </c>
      <c r="D6" s="2"/>
    </row>
    <row r="7" spans="1:7" x14ac:dyDescent="0.25">
      <c r="B7" s="1" t="s">
        <v>489</v>
      </c>
      <c r="D7" s="2"/>
    </row>
    <row r="8" spans="1:7" x14ac:dyDescent="0.25">
      <c r="A8" s="1" t="s">
        <v>844</v>
      </c>
      <c r="D8" s="2"/>
    </row>
    <row r="9" spans="1:7" x14ac:dyDescent="0.25">
      <c r="A9" s="1" t="s">
        <v>845</v>
      </c>
      <c r="D9" s="2"/>
    </row>
    <row r="10" spans="1:7" x14ac:dyDescent="0.25">
      <c r="A10" s="1" t="s">
        <v>888</v>
      </c>
      <c r="D10" s="2"/>
    </row>
    <row r="11" spans="1:7" x14ac:dyDescent="0.25">
      <c r="A11" s="1" t="s">
        <v>889</v>
      </c>
      <c r="D11" s="2"/>
    </row>
    <row r="12" spans="1:7" x14ac:dyDescent="0.25">
      <c r="E12" s="1" t="s">
        <v>405</v>
      </c>
    </row>
    <row r="14" spans="1:7" x14ac:dyDescent="0.25">
      <c r="A14" s="1" t="s">
        <v>490</v>
      </c>
    </row>
    <row r="15" spans="1:7" x14ac:dyDescent="0.25">
      <c r="A15" s="2"/>
      <c r="B15" s="109" t="s">
        <v>625</v>
      </c>
    </row>
    <row r="16" spans="1:7" x14ac:dyDescent="0.25">
      <c r="B16" s="109" t="s">
        <v>626</v>
      </c>
    </row>
    <row r="17" spans="1:9" x14ac:dyDescent="0.25">
      <c r="B17" s="109" t="s">
        <v>785</v>
      </c>
    </row>
    <row r="18" spans="1:9" x14ac:dyDescent="0.25">
      <c r="B18" s="109" t="s">
        <v>627</v>
      </c>
    </row>
    <row r="19" spans="1:9" x14ac:dyDescent="0.25">
      <c r="A19" s="2"/>
      <c r="B19" s="109" t="s">
        <v>628</v>
      </c>
    </row>
    <row r="20" spans="1:9" ht="15" customHeight="1" x14ac:dyDescent="0.25">
      <c r="A20" s="2"/>
    </row>
    <row r="21" spans="1:9" x14ac:dyDescent="0.25">
      <c r="A21" s="1" t="s">
        <v>786</v>
      </c>
    </row>
    <row r="22" spans="1:9" x14ac:dyDescent="0.25">
      <c r="A22" s="1" t="s">
        <v>491</v>
      </c>
    </row>
    <row r="23" spans="1:9" x14ac:dyDescent="0.25">
      <c r="A23" s="1" t="s">
        <v>470</v>
      </c>
    </row>
    <row r="29" spans="1:9" x14ac:dyDescent="0.25">
      <c r="B29" s="1" t="s">
        <v>492</v>
      </c>
    </row>
    <row r="31" spans="1:9" ht="18.75" x14ac:dyDescent="0.3">
      <c r="A31" s="62"/>
      <c r="B31" s="62"/>
      <c r="C31" s="62"/>
      <c r="D31" s="62"/>
      <c r="E31" s="62"/>
      <c r="F31" s="62"/>
      <c r="G31" s="62"/>
      <c r="H31" s="62"/>
      <c r="I31" s="62"/>
    </row>
    <row r="34" spans="5:5" x14ac:dyDescent="0.25">
      <c r="E34" s="1" t="s">
        <v>28</v>
      </c>
    </row>
  </sheetData>
  <pageMargins left="0.53125" right="0.39370078740157483" top="0.39370078740157483" bottom="0.3937007874015748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view="pageLayout" zoomScaleNormal="100" workbookViewId="0">
      <selection activeCell="J47" sqref="J47:J48"/>
    </sheetView>
  </sheetViews>
  <sheetFormatPr defaultRowHeight="12.75" x14ac:dyDescent="0.25"/>
  <cols>
    <col min="1" max="1" width="3.28515625" style="5" customWidth="1"/>
    <col min="2" max="2" width="24.42578125" style="5" customWidth="1"/>
    <col min="3" max="3" width="3" style="5" customWidth="1"/>
    <col min="4" max="4" width="3.140625" style="5" customWidth="1"/>
    <col min="5" max="7" width="3.5703125" style="5" customWidth="1"/>
    <col min="8" max="9" width="3.42578125" style="5" customWidth="1"/>
    <col min="10" max="10" width="4.28515625" style="5" customWidth="1"/>
    <col min="11" max="11" width="3.28515625" style="5" customWidth="1"/>
    <col min="12" max="12" width="3" style="5" customWidth="1"/>
    <col min="13" max="14" width="2.85546875" style="5" customWidth="1"/>
    <col min="15" max="15" width="3.28515625" style="5" customWidth="1"/>
    <col min="16" max="16" width="3.5703125" style="5" customWidth="1"/>
    <col min="17" max="17" width="3.140625" style="5" customWidth="1"/>
    <col min="18" max="19" width="4.42578125" style="5" customWidth="1"/>
    <col min="20" max="20" width="3.140625" style="5" customWidth="1"/>
    <col min="21" max="21" width="3.42578125" style="5" customWidth="1"/>
    <col min="22" max="22" width="5.7109375" style="5" customWidth="1"/>
    <col min="23" max="27" width="3.140625" style="5" customWidth="1"/>
    <col min="28" max="16384" width="9.140625" style="5"/>
  </cols>
  <sheetData>
    <row r="1" spans="1:22" ht="15" x14ac:dyDescent="0.25">
      <c r="B1" s="25" t="s">
        <v>852</v>
      </c>
      <c r="K1" s="25"/>
      <c r="L1" s="25"/>
      <c r="M1" s="25"/>
      <c r="N1" s="25"/>
      <c r="O1" s="25" t="s">
        <v>854</v>
      </c>
      <c r="P1" s="25"/>
      <c r="Q1" s="25"/>
      <c r="R1" s="25"/>
      <c r="S1" s="25"/>
      <c r="T1" s="25"/>
      <c r="U1" s="25"/>
      <c r="V1" s="25"/>
    </row>
    <row r="2" spans="1:22" ht="15" customHeight="1" x14ac:dyDescent="0.25">
      <c r="B2" s="241" t="s">
        <v>858</v>
      </c>
      <c r="K2" s="268" t="s">
        <v>855</v>
      </c>
      <c r="L2" s="268"/>
      <c r="M2" s="268"/>
      <c r="N2" s="268"/>
      <c r="O2" s="268"/>
      <c r="P2" s="268"/>
      <c r="Q2" s="268"/>
      <c r="R2" s="268"/>
      <c r="S2" s="268"/>
      <c r="T2" s="241"/>
      <c r="U2" s="241"/>
      <c r="V2" s="241"/>
    </row>
    <row r="3" spans="1:22" ht="17.25" customHeight="1" x14ac:dyDescent="0.25">
      <c r="B3" s="25" t="s">
        <v>857</v>
      </c>
      <c r="K3" s="241"/>
      <c r="L3" s="268" t="s">
        <v>856</v>
      </c>
      <c r="M3" s="268"/>
      <c r="N3" s="268"/>
      <c r="O3" s="268"/>
      <c r="P3" s="268"/>
      <c r="Q3" s="268"/>
      <c r="R3" s="268"/>
      <c r="S3" s="268"/>
      <c r="T3" s="241"/>
      <c r="U3" s="241"/>
      <c r="V3" s="241"/>
    </row>
    <row r="4" spans="1:22" ht="15" x14ac:dyDescent="0.25">
      <c r="B4" s="25" t="s">
        <v>853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2" ht="9" customHeight="1" x14ac:dyDescent="0.25">
      <c r="B5" s="25"/>
      <c r="K5" s="237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1:22" ht="9" customHeight="1" x14ac:dyDescent="0.25">
      <c r="B6" s="25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</row>
    <row r="7" spans="1:22" ht="14.25" x14ac:dyDescent="0.25">
      <c r="B7" s="129" t="s">
        <v>791</v>
      </c>
      <c r="E7" s="6"/>
      <c r="F7" s="6"/>
    </row>
    <row r="8" spans="1:2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47"/>
    </row>
    <row r="9" spans="1:22" ht="28.5" customHeight="1" x14ac:dyDescent="0.25">
      <c r="A9" s="31" t="s">
        <v>9</v>
      </c>
      <c r="B9" s="204" t="s">
        <v>191</v>
      </c>
      <c r="C9" s="205" t="s">
        <v>17</v>
      </c>
      <c r="D9" s="205" t="s">
        <v>18</v>
      </c>
      <c r="E9" s="205" t="s">
        <v>664</v>
      </c>
      <c r="F9" s="205" t="s">
        <v>665</v>
      </c>
      <c r="G9" s="205">
        <v>3</v>
      </c>
      <c r="H9" s="205" t="s">
        <v>666</v>
      </c>
      <c r="I9" s="205" t="s">
        <v>667</v>
      </c>
      <c r="J9" s="245" t="s">
        <v>399</v>
      </c>
      <c r="K9" s="205">
        <v>5</v>
      </c>
      <c r="L9" s="205" t="s">
        <v>668</v>
      </c>
      <c r="M9" s="205" t="s">
        <v>669</v>
      </c>
      <c r="N9" s="205">
        <v>7</v>
      </c>
      <c r="O9" s="205">
        <v>8</v>
      </c>
      <c r="P9" s="205" t="s">
        <v>670</v>
      </c>
      <c r="Q9" s="205" t="s">
        <v>671</v>
      </c>
      <c r="R9" s="245" t="s">
        <v>867</v>
      </c>
      <c r="S9" s="205">
        <v>10</v>
      </c>
      <c r="T9" s="205">
        <v>11</v>
      </c>
      <c r="U9" s="248" t="s">
        <v>868</v>
      </c>
      <c r="V9" s="206" t="s">
        <v>621</v>
      </c>
    </row>
    <row r="10" spans="1:22" ht="15" x14ac:dyDescent="0.25">
      <c r="A10" s="31">
        <v>1</v>
      </c>
      <c r="B10" s="206" t="s">
        <v>847</v>
      </c>
      <c r="C10" s="206">
        <v>6</v>
      </c>
      <c r="D10" s="206">
        <v>6</v>
      </c>
      <c r="E10" s="206">
        <v>7</v>
      </c>
      <c r="F10" s="206">
        <v>7</v>
      </c>
      <c r="G10" s="206">
        <v>7</v>
      </c>
      <c r="H10" s="206">
        <v>7</v>
      </c>
      <c r="I10" s="206">
        <v>7</v>
      </c>
      <c r="J10" s="205">
        <f>SUM(C10:I10)</f>
        <v>47</v>
      </c>
      <c r="K10" s="206">
        <v>4</v>
      </c>
      <c r="L10" s="206">
        <v>4</v>
      </c>
      <c r="M10" s="206">
        <v>4</v>
      </c>
      <c r="N10" s="206">
        <v>3</v>
      </c>
      <c r="O10" s="206">
        <v>3</v>
      </c>
      <c r="P10" s="206">
        <v>2</v>
      </c>
      <c r="Q10" s="206">
        <v>2</v>
      </c>
      <c r="R10" s="205">
        <f>SUM(K10:Q10)</f>
        <v>22</v>
      </c>
      <c r="S10" s="206">
        <v>2</v>
      </c>
      <c r="T10" s="206">
        <v>3</v>
      </c>
      <c r="U10" s="205">
        <f>SUM(S10:T10)</f>
        <v>5</v>
      </c>
      <c r="V10" s="205">
        <f>J10+R10+U10</f>
        <v>74</v>
      </c>
    </row>
    <row r="11" spans="1:22" ht="15" x14ac:dyDescent="0.25">
      <c r="A11" s="31">
        <v>2</v>
      </c>
      <c r="B11" s="206" t="s">
        <v>192</v>
      </c>
      <c r="C11" s="206">
        <v>3</v>
      </c>
      <c r="D11" s="206">
        <v>3</v>
      </c>
      <c r="E11" s="206">
        <v>3</v>
      </c>
      <c r="F11" s="206">
        <v>3</v>
      </c>
      <c r="G11" s="206">
        <v>3</v>
      </c>
      <c r="H11" s="206">
        <v>3</v>
      </c>
      <c r="I11" s="206">
        <v>3</v>
      </c>
      <c r="J11" s="205">
        <f>SUM(C11:I11)</f>
        <v>21</v>
      </c>
      <c r="K11" s="206">
        <v>2</v>
      </c>
      <c r="L11" s="206">
        <v>2</v>
      </c>
      <c r="M11" s="206">
        <v>2</v>
      </c>
      <c r="N11" s="206">
        <v>2</v>
      </c>
      <c r="O11" s="206">
        <v>1</v>
      </c>
      <c r="P11" s="206">
        <v>1</v>
      </c>
      <c r="Q11" s="206">
        <v>1</v>
      </c>
      <c r="R11" s="205">
        <f>SUM(K11:Q11)</f>
        <v>11</v>
      </c>
      <c r="S11" s="206">
        <v>2</v>
      </c>
      <c r="T11" s="206">
        <v>2</v>
      </c>
      <c r="U11" s="205">
        <f>SUM(S11:T11)</f>
        <v>4</v>
      </c>
      <c r="V11" s="205">
        <f>J11+R11+U11</f>
        <v>36</v>
      </c>
    </row>
    <row r="12" spans="1:22" ht="15" x14ac:dyDescent="0.25">
      <c r="A12" s="31">
        <v>3</v>
      </c>
      <c r="B12" s="207" t="s">
        <v>193</v>
      </c>
      <c r="C12" s="206"/>
      <c r="D12" s="206"/>
      <c r="E12" s="206"/>
      <c r="F12" s="206"/>
      <c r="G12" s="206">
        <v>2</v>
      </c>
      <c r="H12" s="206">
        <v>2</v>
      </c>
      <c r="I12" s="206">
        <v>2</v>
      </c>
      <c r="J12" s="205">
        <f>SUM(C12:I12)</f>
        <v>6</v>
      </c>
      <c r="K12" s="206">
        <v>5</v>
      </c>
      <c r="L12" s="206">
        <v>4</v>
      </c>
      <c r="M12" s="206">
        <v>4</v>
      </c>
      <c r="N12" s="206">
        <v>3</v>
      </c>
      <c r="O12" s="206">
        <v>2</v>
      </c>
      <c r="P12" s="206">
        <v>2</v>
      </c>
      <c r="Q12" s="206">
        <v>2</v>
      </c>
      <c r="R12" s="205">
        <f>SUM(K12:Q12)</f>
        <v>22</v>
      </c>
      <c r="S12" s="206">
        <v>2</v>
      </c>
      <c r="T12" s="206">
        <v>2</v>
      </c>
      <c r="U12" s="205">
        <f>SUM(S12:T12)</f>
        <v>4</v>
      </c>
      <c r="V12" s="205">
        <f>J12+R12+U12</f>
        <v>32</v>
      </c>
    </row>
    <row r="13" spans="1:22" ht="29.25" customHeight="1" x14ac:dyDescent="0.25">
      <c r="A13" s="31">
        <v>4</v>
      </c>
      <c r="B13" s="208" t="s">
        <v>866</v>
      </c>
      <c r="C13" s="206"/>
      <c r="D13" s="206"/>
      <c r="E13" s="206"/>
      <c r="F13" s="206"/>
      <c r="G13" s="206"/>
      <c r="H13" s="206"/>
      <c r="I13" s="206"/>
      <c r="J13" s="205"/>
      <c r="K13" s="206">
        <v>2</v>
      </c>
      <c r="L13" s="206">
        <v>2</v>
      </c>
      <c r="M13" s="206">
        <v>2</v>
      </c>
      <c r="N13" s="206">
        <v>2</v>
      </c>
      <c r="O13" s="206">
        <v>2</v>
      </c>
      <c r="P13" s="206">
        <v>2</v>
      </c>
      <c r="Q13" s="206">
        <v>2</v>
      </c>
      <c r="R13" s="205">
        <f>SUM(K13:Q13)</f>
        <v>14</v>
      </c>
      <c r="S13" s="206">
        <v>2</v>
      </c>
      <c r="T13" s="206">
        <v>2</v>
      </c>
      <c r="U13" s="205">
        <f>SUM(S13:T13)</f>
        <v>4</v>
      </c>
      <c r="V13" s="205">
        <f>R13+U13</f>
        <v>18</v>
      </c>
    </row>
    <row r="14" spans="1:22" ht="15" x14ac:dyDescent="0.25">
      <c r="A14" s="31">
        <v>5</v>
      </c>
      <c r="B14" s="207" t="s">
        <v>194</v>
      </c>
      <c r="C14" s="206"/>
      <c r="D14" s="206"/>
      <c r="E14" s="206"/>
      <c r="F14" s="206"/>
      <c r="G14" s="206"/>
      <c r="H14" s="206"/>
      <c r="I14" s="206"/>
      <c r="J14" s="205"/>
      <c r="K14" s="206">
        <v>1</v>
      </c>
      <c r="L14" s="206">
        <v>1</v>
      </c>
      <c r="M14" s="206">
        <v>1</v>
      </c>
      <c r="N14" s="206"/>
      <c r="O14" s="206"/>
      <c r="P14" s="206">
        <v>2</v>
      </c>
      <c r="Q14" s="206">
        <v>2</v>
      </c>
      <c r="R14" s="205">
        <f>SUM(K14:Q14)</f>
        <v>7</v>
      </c>
      <c r="S14" s="206">
        <v>1</v>
      </c>
      <c r="T14" s="206">
        <v>1</v>
      </c>
      <c r="U14" s="205">
        <f>SUM(S14:T14)</f>
        <v>2</v>
      </c>
      <c r="V14" s="205">
        <f>R14+U14</f>
        <v>9</v>
      </c>
    </row>
    <row r="15" spans="1:22" ht="15" x14ac:dyDescent="0.25">
      <c r="A15" s="31">
        <v>6</v>
      </c>
      <c r="B15" s="207" t="s">
        <v>195</v>
      </c>
      <c r="C15" s="206">
        <v>1</v>
      </c>
      <c r="D15" s="206">
        <v>1</v>
      </c>
      <c r="E15" s="206">
        <v>1</v>
      </c>
      <c r="F15" s="206">
        <v>1</v>
      </c>
      <c r="G15" s="206">
        <v>1</v>
      </c>
      <c r="H15" s="206">
        <v>1</v>
      </c>
      <c r="I15" s="206">
        <v>1</v>
      </c>
      <c r="J15" s="205">
        <f>SUM(C15:I15)</f>
        <v>7</v>
      </c>
      <c r="K15" s="206"/>
      <c r="L15" s="206"/>
      <c r="M15" s="206"/>
      <c r="N15" s="206"/>
      <c r="O15" s="206"/>
      <c r="P15" s="206"/>
      <c r="Q15" s="206"/>
      <c r="R15" s="205"/>
      <c r="S15" s="206"/>
      <c r="T15" s="206"/>
      <c r="U15" s="205"/>
      <c r="V15" s="205">
        <f>SUM(C15:I15)</f>
        <v>7</v>
      </c>
    </row>
    <row r="16" spans="1:22" ht="15" x14ac:dyDescent="0.25">
      <c r="A16" s="31">
        <v>7</v>
      </c>
      <c r="B16" s="207" t="s">
        <v>10</v>
      </c>
      <c r="C16" s="206">
        <v>4</v>
      </c>
      <c r="D16" s="206">
        <v>4</v>
      </c>
      <c r="E16" s="206">
        <v>5</v>
      </c>
      <c r="F16" s="206">
        <v>5</v>
      </c>
      <c r="G16" s="206">
        <v>5</v>
      </c>
      <c r="H16" s="206">
        <v>6</v>
      </c>
      <c r="I16" s="206">
        <v>6</v>
      </c>
      <c r="J16" s="205">
        <f>SUM(C16:I16)</f>
        <v>35</v>
      </c>
      <c r="K16" s="206">
        <v>4</v>
      </c>
      <c r="L16" s="206">
        <v>4</v>
      </c>
      <c r="M16" s="206">
        <v>4</v>
      </c>
      <c r="N16" s="206">
        <v>4</v>
      </c>
      <c r="O16" s="206">
        <v>4</v>
      </c>
      <c r="P16" s="206">
        <v>4</v>
      </c>
      <c r="Q16" s="206">
        <v>4</v>
      </c>
      <c r="R16" s="205">
        <f>SUM(K16:Q16)</f>
        <v>28</v>
      </c>
      <c r="S16" s="206">
        <v>4</v>
      </c>
      <c r="T16" s="206">
        <v>4</v>
      </c>
      <c r="U16" s="205">
        <f>SUM(S16:T16)</f>
        <v>8</v>
      </c>
      <c r="V16" s="205">
        <f>J16+R16+U16</f>
        <v>71</v>
      </c>
    </row>
    <row r="17" spans="1:22" ht="15" x14ac:dyDescent="0.25">
      <c r="A17" s="31">
        <v>8</v>
      </c>
      <c r="B17" s="207" t="s">
        <v>196</v>
      </c>
      <c r="C17" s="206">
        <v>1</v>
      </c>
      <c r="D17" s="206">
        <v>1</v>
      </c>
      <c r="E17" s="206">
        <v>1</v>
      </c>
      <c r="F17" s="206">
        <v>1</v>
      </c>
      <c r="G17" s="206">
        <v>1</v>
      </c>
      <c r="H17" s="206">
        <v>1</v>
      </c>
      <c r="I17" s="206">
        <v>1</v>
      </c>
      <c r="J17" s="205">
        <f>SUM(C17:I17)</f>
        <v>7</v>
      </c>
      <c r="K17" s="206">
        <v>1</v>
      </c>
      <c r="L17" s="206"/>
      <c r="M17" s="206"/>
      <c r="N17" s="206"/>
      <c r="O17" s="206"/>
      <c r="P17" s="206"/>
      <c r="Q17" s="206"/>
      <c r="R17" s="205"/>
      <c r="S17" s="206"/>
      <c r="T17" s="206"/>
      <c r="U17" s="205"/>
      <c r="V17" s="205"/>
    </row>
    <row r="18" spans="1:22" ht="15" x14ac:dyDescent="0.25">
      <c r="A18" s="31">
        <v>9</v>
      </c>
      <c r="B18" s="207" t="s">
        <v>11</v>
      </c>
      <c r="C18" s="206"/>
      <c r="D18" s="206"/>
      <c r="E18" s="206"/>
      <c r="F18" s="206"/>
      <c r="G18" s="206"/>
      <c r="H18" s="206"/>
      <c r="I18" s="206"/>
      <c r="J18" s="205"/>
      <c r="K18" s="206"/>
      <c r="L18" s="206"/>
      <c r="M18" s="206"/>
      <c r="N18" s="206">
        <v>2</v>
      </c>
      <c r="O18" s="206">
        <v>2</v>
      </c>
      <c r="P18" s="206">
        <v>2</v>
      </c>
      <c r="Q18" s="206">
        <v>2</v>
      </c>
      <c r="R18" s="205">
        <f>SUM(K18:Q18)</f>
        <v>8</v>
      </c>
      <c r="S18" s="206">
        <v>3</v>
      </c>
      <c r="T18" s="206">
        <v>3</v>
      </c>
      <c r="U18" s="205">
        <f>SUM(S18:T18)</f>
        <v>6</v>
      </c>
      <c r="V18" s="205">
        <f>R18+U18</f>
        <v>14</v>
      </c>
    </row>
    <row r="19" spans="1:22" ht="15" x14ac:dyDescent="0.25">
      <c r="A19" s="31">
        <v>10</v>
      </c>
      <c r="B19" s="207" t="s">
        <v>12</v>
      </c>
      <c r="C19" s="206"/>
      <c r="D19" s="206"/>
      <c r="E19" s="206"/>
      <c r="F19" s="206"/>
      <c r="G19" s="206"/>
      <c r="H19" s="206"/>
      <c r="I19" s="206"/>
      <c r="J19" s="205"/>
      <c r="K19" s="206"/>
      <c r="L19" s="206">
        <v>2</v>
      </c>
      <c r="M19" s="206">
        <v>2</v>
      </c>
      <c r="N19" s="206">
        <v>1</v>
      </c>
      <c r="O19" s="206">
        <v>2</v>
      </c>
      <c r="P19" s="206">
        <v>2</v>
      </c>
      <c r="Q19" s="206">
        <v>2</v>
      </c>
      <c r="R19" s="205">
        <f>SUM(L19:Q19)</f>
        <v>11</v>
      </c>
      <c r="S19" s="206">
        <v>1</v>
      </c>
      <c r="T19" s="206">
        <v>1</v>
      </c>
      <c r="U19" s="205">
        <f>SUM(S19:T19)</f>
        <v>2</v>
      </c>
      <c r="V19" s="205">
        <f>R19+U19</f>
        <v>13</v>
      </c>
    </row>
    <row r="20" spans="1:22" ht="15" x14ac:dyDescent="0.25">
      <c r="A20" s="31">
        <v>11</v>
      </c>
      <c r="B20" s="207" t="s">
        <v>13</v>
      </c>
      <c r="C20" s="206"/>
      <c r="D20" s="206"/>
      <c r="E20" s="206"/>
      <c r="F20" s="206"/>
      <c r="G20" s="206"/>
      <c r="H20" s="206"/>
      <c r="I20" s="206"/>
      <c r="J20" s="205"/>
      <c r="K20" s="206"/>
      <c r="L20" s="206"/>
      <c r="M20" s="206"/>
      <c r="N20" s="206"/>
      <c r="O20" s="206">
        <v>2</v>
      </c>
      <c r="P20" s="206">
        <v>2</v>
      </c>
      <c r="Q20" s="206">
        <v>2</v>
      </c>
      <c r="R20" s="205">
        <f t="shared" ref="R20:R27" si="0">SUM(K20:Q20)</f>
        <v>6</v>
      </c>
      <c r="S20" s="206">
        <v>2</v>
      </c>
      <c r="T20" s="206">
        <v>2</v>
      </c>
      <c r="U20" s="205">
        <f>SUM(S20:T20)</f>
        <v>4</v>
      </c>
      <c r="V20" s="205">
        <f>R20+U20</f>
        <v>10</v>
      </c>
    </row>
    <row r="21" spans="1:22" ht="15" x14ac:dyDescent="0.25">
      <c r="A21" s="31">
        <v>12</v>
      </c>
      <c r="B21" s="207" t="s">
        <v>14</v>
      </c>
      <c r="C21" s="206"/>
      <c r="D21" s="206"/>
      <c r="E21" s="206"/>
      <c r="F21" s="206"/>
      <c r="G21" s="206"/>
      <c r="H21" s="206"/>
      <c r="I21" s="206"/>
      <c r="J21" s="205"/>
      <c r="K21" s="206"/>
      <c r="L21" s="206">
        <v>2</v>
      </c>
      <c r="M21" s="206">
        <v>2</v>
      </c>
      <c r="N21" s="206">
        <v>2</v>
      </c>
      <c r="O21" s="206">
        <v>2</v>
      </c>
      <c r="P21" s="206">
        <v>2</v>
      </c>
      <c r="Q21" s="206">
        <v>2</v>
      </c>
      <c r="R21" s="205">
        <f t="shared" si="0"/>
        <v>12</v>
      </c>
      <c r="S21" s="206">
        <v>1</v>
      </c>
      <c r="T21" s="206">
        <v>1</v>
      </c>
      <c r="U21" s="205">
        <f>SUM(S21:T21)</f>
        <v>2</v>
      </c>
      <c r="V21" s="205">
        <f>R21+U21</f>
        <v>14</v>
      </c>
    </row>
    <row r="22" spans="1:22" ht="30.75" customHeight="1" x14ac:dyDescent="0.25">
      <c r="A22" s="31">
        <v>13</v>
      </c>
      <c r="B22" s="28" t="s">
        <v>197</v>
      </c>
      <c r="C22" s="206"/>
      <c r="D22" s="206"/>
      <c r="E22" s="206"/>
      <c r="F22" s="206"/>
      <c r="G22" s="206"/>
      <c r="H22" s="206"/>
      <c r="I22" s="206"/>
      <c r="J22" s="205"/>
      <c r="K22" s="206">
        <v>1</v>
      </c>
      <c r="L22" s="206">
        <v>1</v>
      </c>
      <c r="M22" s="206">
        <v>1</v>
      </c>
      <c r="N22" s="206">
        <v>1</v>
      </c>
      <c r="O22" s="206">
        <v>1</v>
      </c>
      <c r="P22" s="206">
        <v>1</v>
      </c>
      <c r="Q22" s="206">
        <v>1</v>
      </c>
      <c r="R22" s="205">
        <f t="shared" si="0"/>
        <v>7</v>
      </c>
      <c r="S22" s="206"/>
      <c r="T22" s="206"/>
      <c r="U22" s="205"/>
      <c r="V22" s="205">
        <f>SUM(K22:Q22)</f>
        <v>7</v>
      </c>
    </row>
    <row r="23" spans="1:22" ht="15" x14ac:dyDescent="0.25">
      <c r="A23" s="31">
        <v>14</v>
      </c>
      <c r="B23" s="206" t="s">
        <v>19</v>
      </c>
      <c r="C23" s="206"/>
      <c r="D23" s="206"/>
      <c r="E23" s="206"/>
      <c r="F23" s="206"/>
      <c r="G23" s="206"/>
      <c r="H23" s="206"/>
      <c r="I23" s="206"/>
      <c r="J23" s="205"/>
      <c r="K23" s="206">
        <v>1</v>
      </c>
      <c r="L23" s="206">
        <v>1</v>
      </c>
      <c r="M23" s="206">
        <v>1</v>
      </c>
      <c r="N23" s="206">
        <v>1</v>
      </c>
      <c r="O23" s="206">
        <v>2</v>
      </c>
      <c r="P23" s="206">
        <v>1</v>
      </c>
      <c r="Q23" s="206">
        <v>1</v>
      </c>
      <c r="R23" s="205">
        <f t="shared" si="0"/>
        <v>8</v>
      </c>
      <c r="S23" s="206"/>
      <c r="T23" s="206"/>
      <c r="U23" s="205"/>
      <c r="V23" s="205">
        <f>SUM(K23:Q23)</f>
        <v>8</v>
      </c>
    </row>
    <row r="24" spans="1:22" ht="15" x14ac:dyDescent="0.25">
      <c r="A24" s="31">
        <v>15</v>
      </c>
      <c r="B24" s="207" t="s">
        <v>198</v>
      </c>
      <c r="C24" s="206"/>
      <c r="D24" s="206"/>
      <c r="E24" s="206"/>
      <c r="F24" s="206"/>
      <c r="G24" s="206"/>
      <c r="H24" s="206"/>
      <c r="I24" s="206"/>
      <c r="J24" s="205"/>
      <c r="K24" s="206">
        <v>2</v>
      </c>
      <c r="L24" s="206">
        <v>2</v>
      </c>
      <c r="M24" s="206">
        <v>2</v>
      </c>
      <c r="N24" s="206">
        <v>3</v>
      </c>
      <c r="O24" s="206">
        <v>2</v>
      </c>
      <c r="P24" s="206">
        <v>3</v>
      </c>
      <c r="Q24" s="206">
        <v>3</v>
      </c>
      <c r="R24" s="205">
        <f t="shared" si="0"/>
        <v>17</v>
      </c>
      <c r="S24" s="206">
        <v>3</v>
      </c>
      <c r="T24" s="206">
        <v>3</v>
      </c>
      <c r="U24" s="205">
        <f>SUM(S24:T24)</f>
        <v>6</v>
      </c>
      <c r="V24" s="205">
        <f>R24+U24</f>
        <v>23</v>
      </c>
    </row>
    <row r="25" spans="1:22" ht="15" x14ac:dyDescent="0.25">
      <c r="A25" s="31">
        <v>16</v>
      </c>
      <c r="B25" s="206" t="s">
        <v>199</v>
      </c>
      <c r="C25" s="206"/>
      <c r="D25" s="206"/>
      <c r="E25" s="206"/>
      <c r="F25" s="206"/>
      <c r="G25" s="206"/>
      <c r="H25" s="206"/>
      <c r="I25" s="206"/>
      <c r="J25" s="205"/>
      <c r="K25" s="206">
        <v>1</v>
      </c>
      <c r="L25" s="206">
        <v>1</v>
      </c>
      <c r="M25" s="206">
        <v>1</v>
      </c>
      <c r="N25" s="206">
        <v>2</v>
      </c>
      <c r="O25" s="206">
        <v>2</v>
      </c>
      <c r="P25" s="206">
        <v>2</v>
      </c>
      <c r="Q25" s="206">
        <v>2</v>
      </c>
      <c r="R25" s="205">
        <f t="shared" si="0"/>
        <v>11</v>
      </c>
      <c r="S25" s="206">
        <v>2</v>
      </c>
      <c r="T25" s="206">
        <v>2</v>
      </c>
      <c r="U25" s="205">
        <f>SUM(S25:T25)</f>
        <v>4</v>
      </c>
      <c r="V25" s="205">
        <f>R25+U25</f>
        <v>15</v>
      </c>
    </row>
    <row r="26" spans="1:22" ht="17.25" customHeight="1" x14ac:dyDescent="0.25">
      <c r="A26" s="31">
        <v>17</v>
      </c>
      <c r="B26" s="28" t="s">
        <v>200</v>
      </c>
      <c r="C26" s="206">
        <v>1</v>
      </c>
      <c r="D26" s="206">
        <v>1</v>
      </c>
      <c r="E26" s="206">
        <v>1</v>
      </c>
      <c r="F26" s="206">
        <v>1</v>
      </c>
      <c r="G26" s="206">
        <v>1</v>
      </c>
      <c r="H26" s="206">
        <v>1</v>
      </c>
      <c r="I26" s="206">
        <v>1</v>
      </c>
      <c r="J26" s="205">
        <f>SUM(C26:I26)</f>
        <v>7</v>
      </c>
      <c r="K26" s="206">
        <v>1</v>
      </c>
      <c r="L26" s="206">
        <v>1</v>
      </c>
      <c r="M26" s="206">
        <v>1</v>
      </c>
      <c r="N26" s="206">
        <v>1</v>
      </c>
      <c r="O26" s="206"/>
      <c r="P26" s="206"/>
      <c r="Q26" s="206"/>
      <c r="R26" s="205">
        <f t="shared" si="0"/>
        <v>4</v>
      </c>
      <c r="S26" s="206"/>
      <c r="T26" s="206"/>
      <c r="U26" s="205"/>
      <c r="V26" s="205">
        <f>J26+R26</f>
        <v>11</v>
      </c>
    </row>
    <row r="27" spans="1:22" ht="15" x14ac:dyDescent="0.25">
      <c r="A27" s="31">
        <v>18</v>
      </c>
      <c r="B27" s="207" t="s">
        <v>15</v>
      </c>
      <c r="C27" s="206">
        <v>1</v>
      </c>
      <c r="D27" s="206">
        <v>1</v>
      </c>
      <c r="E27" s="206">
        <v>1</v>
      </c>
      <c r="F27" s="206">
        <v>1</v>
      </c>
      <c r="G27" s="206">
        <v>1</v>
      </c>
      <c r="H27" s="206">
        <v>1</v>
      </c>
      <c r="I27" s="206">
        <v>1</v>
      </c>
      <c r="J27" s="205">
        <f>SUM(C27:I27)</f>
        <v>7</v>
      </c>
      <c r="K27" s="206">
        <v>1</v>
      </c>
      <c r="L27" s="206">
        <v>1</v>
      </c>
      <c r="M27" s="206">
        <v>1</v>
      </c>
      <c r="N27" s="206">
        <v>1</v>
      </c>
      <c r="O27" s="206"/>
      <c r="P27" s="206"/>
      <c r="Q27" s="206"/>
      <c r="R27" s="205">
        <f t="shared" si="0"/>
        <v>4</v>
      </c>
      <c r="S27" s="206"/>
      <c r="T27" s="206"/>
      <c r="U27" s="205"/>
      <c r="V27" s="205">
        <f>J27+R27</f>
        <v>11</v>
      </c>
    </row>
    <row r="28" spans="1:22" ht="31.5" customHeight="1" x14ac:dyDescent="0.25">
      <c r="A28" s="31">
        <v>19</v>
      </c>
      <c r="B28" s="28" t="s">
        <v>201</v>
      </c>
      <c r="C28" s="206">
        <v>1</v>
      </c>
      <c r="D28" s="206">
        <v>1</v>
      </c>
      <c r="E28" s="206">
        <v>1</v>
      </c>
      <c r="F28" s="206">
        <v>1</v>
      </c>
      <c r="G28" s="206">
        <v>1</v>
      </c>
      <c r="H28" s="206">
        <v>1</v>
      </c>
      <c r="I28" s="206">
        <v>1</v>
      </c>
      <c r="J28" s="205">
        <f>SUM(C28:I28)</f>
        <v>7</v>
      </c>
      <c r="K28" s="206"/>
      <c r="L28" s="206"/>
      <c r="M28" s="206"/>
      <c r="N28" s="206"/>
      <c r="O28" s="206"/>
      <c r="P28" s="206"/>
      <c r="Q28" s="206"/>
      <c r="R28" s="205"/>
      <c r="S28" s="206"/>
      <c r="T28" s="206"/>
      <c r="U28" s="205"/>
      <c r="V28" s="205">
        <f>SUM(C28:I28)</f>
        <v>7</v>
      </c>
    </row>
    <row r="29" spans="1:22" ht="15" x14ac:dyDescent="0.25">
      <c r="A29" s="31">
        <v>20</v>
      </c>
      <c r="B29" s="206" t="s">
        <v>202</v>
      </c>
      <c r="C29" s="206">
        <v>2</v>
      </c>
      <c r="D29" s="206">
        <v>2</v>
      </c>
      <c r="E29" s="206">
        <v>2</v>
      </c>
      <c r="F29" s="206">
        <v>2</v>
      </c>
      <c r="G29" s="206">
        <v>2</v>
      </c>
      <c r="H29" s="206">
        <v>2</v>
      </c>
      <c r="I29" s="206">
        <v>2</v>
      </c>
      <c r="J29" s="205">
        <f>SUM(C29:I29)</f>
        <v>14</v>
      </c>
      <c r="K29" s="206">
        <v>2</v>
      </c>
      <c r="L29" s="206">
        <v>2</v>
      </c>
      <c r="M29" s="206">
        <v>2</v>
      </c>
      <c r="N29" s="206">
        <v>2</v>
      </c>
      <c r="O29" s="206">
        <v>2</v>
      </c>
      <c r="P29" s="206">
        <v>2</v>
      </c>
      <c r="Q29" s="206">
        <v>2</v>
      </c>
      <c r="R29" s="205">
        <f>SUM(K29:Q29)</f>
        <v>14</v>
      </c>
      <c r="S29" s="206">
        <v>2</v>
      </c>
      <c r="T29" s="206">
        <v>2</v>
      </c>
      <c r="U29" s="205">
        <f>SUM(S29:T29)</f>
        <v>4</v>
      </c>
      <c r="V29" s="205">
        <f>J29+R29+U29</f>
        <v>32</v>
      </c>
    </row>
    <row r="30" spans="1:22" ht="15" x14ac:dyDescent="0.25">
      <c r="A30" s="31">
        <v>21</v>
      </c>
      <c r="B30" s="207" t="s">
        <v>203</v>
      </c>
      <c r="C30" s="206"/>
      <c r="D30" s="206"/>
      <c r="E30" s="206"/>
      <c r="F30" s="206"/>
      <c r="G30" s="206"/>
      <c r="H30" s="206"/>
      <c r="I30" s="206"/>
      <c r="J30" s="205"/>
      <c r="K30" s="206"/>
      <c r="L30" s="206"/>
      <c r="M30" s="206"/>
      <c r="N30" s="206"/>
      <c r="O30" s="206"/>
      <c r="P30" s="206"/>
      <c r="Q30" s="206"/>
      <c r="R30" s="205"/>
      <c r="S30" s="206">
        <v>2</v>
      </c>
      <c r="T30" s="206">
        <v>2</v>
      </c>
      <c r="U30" s="205">
        <f>SUM(S30:T30)</f>
        <v>4</v>
      </c>
      <c r="V30" s="205">
        <f>SUM(S30:T30)</f>
        <v>4</v>
      </c>
    </row>
    <row r="31" spans="1:22" ht="15" x14ac:dyDescent="0.25">
      <c r="A31" s="31">
        <v>22</v>
      </c>
      <c r="B31" s="207" t="s">
        <v>400</v>
      </c>
      <c r="C31" s="206"/>
      <c r="D31" s="206"/>
      <c r="E31" s="206"/>
      <c r="F31" s="206"/>
      <c r="G31" s="206"/>
      <c r="H31" s="206"/>
      <c r="I31" s="206"/>
      <c r="J31" s="205"/>
      <c r="K31" s="206">
        <v>1</v>
      </c>
      <c r="L31" s="206"/>
      <c r="M31" s="206"/>
      <c r="N31" s="206"/>
      <c r="O31" s="206">
        <v>1</v>
      </c>
      <c r="P31" s="206"/>
      <c r="Q31" s="206"/>
      <c r="R31" s="205">
        <f>SUM(K31:Q31)</f>
        <v>2</v>
      </c>
      <c r="S31" s="206"/>
      <c r="T31" s="206"/>
      <c r="U31" s="205"/>
      <c r="V31" s="205">
        <f>SUM(K31:Q31)</f>
        <v>2</v>
      </c>
    </row>
    <row r="32" spans="1:22" ht="15" x14ac:dyDescent="0.25">
      <c r="A32" s="31"/>
      <c r="B32" s="209" t="s">
        <v>337</v>
      </c>
      <c r="C32" s="206">
        <f>SUM(C10:C31)</f>
        <v>20</v>
      </c>
      <c r="D32" s="206">
        <f>SUM(D10:D30)</f>
        <v>20</v>
      </c>
      <c r="E32" s="206">
        <f>SUM(E10:E30)</f>
        <v>22</v>
      </c>
      <c r="F32" s="206">
        <f>SUM(F10:F31)</f>
        <v>22</v>
      </c>
      <c r="G32" s="206">
        <f>SUM(G10:G31)</f>
        <v>24</v>
      </c>
      <c r="H32" s="206">
        <f>SUM(H10:H30)</f>
        <v>25</v>
      </c>
      <c r="I32" s="206">
        <f>SUM(I10:I30)</f>
        <v>25</v>
      </c>
      <c r="J32" s="205">
        <f>SUM(C32:I32)</f>
        <v>158</v>
      </c>
      <c r="K32" s="206">
        <f>SUM(K10:K31)</f>
        <v>29</v>
      </c>
      <c r="L32" s="206">
        <f>SUM(L10:L31)</f>
        <v>30</v>
      </c>
      <c r="M32" s="206">
        <f t="shared" ref="M32:Q32" si="1">SUM(M10:M30)</f>
        <v>30</v>
      </c>
      <c r="N32" s="206">
        <f t="shared" si="1"/>
        <v>30</v>
      </c>
      <c r="O32" s="206">
        <f>SUM(O10:O31)</f>
        <v>30</v>
      </c>
      <c r="P32" s="206">
        <f>SUM(P10:P31)</f>
        <v>30</v>
      </c>
      <c r="Q32" s="206">
        <f t="shared" si="1"/>
        <v>30</v>
      </c>
      <c r="R32" s="246">
        <f>SUM(K32:Q32)</f>
        <v>209</v>
      </c>
      <c r="S32" s="206">
        <f>SUM(S10:S31)</f>
        <v>29</v>
      </c>
      <c r="T32" s="206">
        <f>SUM(T10:T31)</f>
        <v>30</v>
      </c>
      <c r="U32" s="205">
        <f>SUM(S32:T32)</f>
        <v>59</v>
      </c>
      <c r="V32" s="246" t="s">
        <v>869</v>
      </c>
    </row>
    <row r="33" spans="1:22" ht="15" customHeight="1" x14ac:dyDescent="0.25">
      <c r="A33" s="210"/>
      <c r="B33" s="265" t="s">
        <v>741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7"/>
    </row>
    <row r="34" spans="1:22" ht="15" x14ac:dyDescent="0.25">
      <c r="A34" s="206"/>
      <c r="B34" s="206" t="s">
        <v>192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>
        <v>2</v>
      </c>
      <c r="U34" s="205">
        <v>2</v>
      </c>
      <c r="V34" s="205">
        <f>SUM(C34:T34)</f>
        <v>2</v>
      </c>
    </row>
    <row r="35" spans="1:22" ht="15" x14ac:dyDescent="0.25">
      <c r="A35" s="206"/>
      <c r="B35" s="206" t="s">
        <v>357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>
        <v>2</v>
      </c>
      <c r="U35" s="205">
        <v>2</v>
      </c>
      <c r="V35" s="205">
        <f>SUM(C35:T35)</f>
        <v>2</v>
      </c>
    </row>
    <row r="36" spans="1:22" ht="15" x14ac:dyDescent="0.25">
      <c r="A36" s="206"/>
      <c r="B36" s="206" t="s">
        <v>19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  <row r="37" spans="1:22" ht="15" x14ac:dyDescent="0.25">
      <c r="A37" s="206"/>
      <c r="B37" s="9" t="s">
        <v>742</v>
      </c>
      <c r="C37" s="206">
        <v>20</v>
      </c>
      <c r="D37" s="206">
        <v>20</v>
      </c>
      <c r="E37" s="206">
        <v>22</v>
      </c>
      <c r="F37" s="206">
        <v>22</v>
      </c>
      <c r="G37" s="206">
        <v>24</v>
      </c>
      <c r="H37" s="206">
        <v>25</v>
      </c>
      <c r="I37" s="206">
        <v>25</v>
      </c>
      <c r="J37" s="205">
        <f>SUM(C37:I37)</f>
        <v>158</v>
      </c>
      <c r="K37" s="206">
        <v>29</v>
      </c>
      <c r="L37" s="206">
        <v>30</v>
      </c>
      <c r="M37" s="206">
        <v>30</v>
      </c>
      <c r="N37" s="206">
        <v>30</v>
      </c>
      <c r="O37" s="206">
        <v>30</v>
      </c>
      <c r="P37" s="206">
        <v>30</v>
      </c>
      <c r="Q37" s="206">
        <v>30</v>
      </c>
      <c r="R37" s="205">
        <f>SUM(K37:Q37)</f>
        <v>209</v>
      </c>
      <c r="S37" s="206">
        <v>29</v>
      </c>
      <c r="T37" s="206">
        <v>34</v>
      </c>
      <c r="U37" s="205">
        <f>SUM(S37:T37)</f>
        <v>63</v>
      </c>
      <c r="V37" s="205">
        <f>J37+R37+U37</f>
        <v>430</v>
      </c>
    </row>
    <row r="38" spans="1:22" ht="15" x14ac:dyDescent="0.25">
      <c r="A38" s="206"/>
      <c r="B38" s="206" t="s">
        <v>743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</row>
    <row r="39" spans="1:22" ht="15" x14ac:dyDescent="0.25">
      <c r="A39" s="206"/>
      <c r="B39" s="206" t="s">
        <v>744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>
        <v>1</v>
      </c>
      <c r="T39" s="206">
        <v>1</v>
      </c>
      <c r="U39" s="206"/>
      <c r="V39" s="206"/>
    </row>
    <row r="40" spans="1:22" ht="15" x14ac:dyDescent="0.25">
      <c r="A40" s="25"/>
      <c r="B40" s="206" t="s">
        <v>743</v>
      </c>
      <c r="C40" s="206">
        <v>20</v>
      </c>
      <c r="D40" s="206">
        <v>20</v>
      </c>
      <c r="E40" s="206">
        <v>22</v>
      </c>
      <c r="F40" s="206">
        <v>22</v>
      </c>
      <c r="G40" s="206">
        <v>24</v>
      </c>
      <c r="H40" s="206">
        <v>25</v>
      </c>
      <c r="I40" s="206">
        <v>25</v>
      </c>
      <c r="J40" s="206"/>
      <c r="K40" s="206">
        <v>29</v>
      </c>
      <c r="L40" s="206">
        <v>30</v>
      </c>
      <c r="M40" s="206">
        <v>30</v>
      </c>
      <c r="N40" s="206">
        <v>30</v>
      </c>
      <c r="O40" s="206">
        <v>30</v>
      </c>
      <c r="P40" s="206">
        <v>30</v>
      </c>
      <c r="Q40" s="206">
        <v>30</v>
      </c>
      <c r="R40" s="206"/>
      <c r="S40" s="206">
        <v>30</v>
      </c>
      <c r="T40" s="206">
        <v>35</v>
      </c>
      <c r="U40" s="206"/>
      <c r="V40" s="206">
        <f>SUM(C40:T40)</f>
        <v>432</v>
      </c>
    </row>
    <row r="42" spans="1:22" ht="18.75" customHeight="1" x14ac:dyDescent="0.25">
      <c r="B42" s="269" t="s">
        <v>904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</row>
    <row r="43" spans="1:22" x14ac:dyDescent="0.25"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</row>
    <row r="44" spans="1:22" ht="20.25" customHeight="1" x14ac:dyDescent="0.25"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</row>
    <row r="45" spans="1:22" x14ac:dyDescent="0.25">
      <c r="S45" s="249"/>
    </row>
    <row r="47" spans="1:22" ht="18.75" x14ac:dyDescent="0.25">
      <c r="B47" s="211" t="s">
        <v>20</v>
      </c>
      <c r="C47" s="211" t="s">
        <v>204</v>
      </c>
      <c r="D47" s="211"/>
      <c r="E47" s="211"/>
      <c r="F47" s="211"/>
    </row>
    <row r="48" spans="1:22" ht="18.75" x14ac:dyDescent="0.25">
      <c r="B48" s="211"/>
      <c r="C48" s="211"/>
      <c r="D48" s="211"/>
      <c r="E48" s="211"/>
      <c r="F48" s="211"/>
    </row>
    <row r="49" spans="2:2" x14ac:dyDescent="0.25">
      <c r="B49" s="181"/>
    </row>
  </sheetData>
  <mergeCells count="5">
    <mergeCell ref="B33:V33"/>
    <mergeCell ref="L5:V5"/>
    <mergeCell ref="B42:V44"/>
    <mergeCell ref="K2:S2"/>
    <mergeCell ref="L3:S3"/>
  </mergeCells>
  <pageMargins left="0.26041666666666669" right="0.125" top="0.75" bottom="0.44791666666666669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topLeftCell="A10" zoomScaleNormal="100" workbookViewId="0">
      <selection activeCell="B8" sqref="B8"/>
    </sheetView>
  </sheetViews>
  <sheetFormatPr defaultRowHeight="15.75" x14ac:dyDescent="0.25"/>
  <cols>
    <col min="1" max="1" width="4.140625" style="1" customWidth="1"/>
    <col min="2" max="2" width="17.7109375" style="1" customWidth="1"/>
    <col min="3" max="3" width="12" style="1" customWidth="1"/>
    <col min="4" max="4" width="15.28515625" style="1" customWidth="1"/>
    <col min="5" max="5" width="11.42578125" style="1" customWidth="1"/>
    <col min="6" max="6" width="11.28515625" style="1" customWidth="1"/>
    <col min="7" max="7" width="20.140625" style="1" customWidth="1"/>
    <col min="8" max="16384" width="9.140625" style="1"/>
  </cols>
  <sheetData>
    <row r="1" spans="1:8" x14ac:dyDescent="0.25">
      <c r="A1" s="2"/>
      <c r="B1" s="2"/>
      <c r="C1" s="2"/>
      <c r="D1" s="2" t="s">
        <v>26</v>
      </c>
      <c r="E1" s="21" t="s">
        <v>891</v>
      </c>
      <c r="F1" s="21"/>
      <c r="G1" s="21" t="s">
        <v>854</v>
      </c>
      <c r="H1" s="2"/>
    </row>
    <row r="2" spans="1:8" x14ac:dyDescent="0.25">
      <c r="A2" s="2"/>
      <c r="B2" s="2"/>
      <c r="C2" s="2"/>
      <c r="D2" s="2"/>
      <c r="E2" s="21" t="s">
        <v>892</v>
      </c>
      <c r="F2" s="21"/>
      <c r="G2" s="21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109" t="s">
        <v>477</v>
      </c>
      <c r="B4"/>
      <c r="C4"/>
      <c r="D4"/>
      <c r="E4"/>
      <c r="F4"/>
      <c r="G4"/>
      <c r="H4" s="2"/>
    </row>
    <row r="5" spans="1:8" x14ac:dyDescent="0.25">
      <c r="A5" s="109"/>
      <c r="B5"/>
      <c r="C5" s="109" t="s">
        <v>619</v>
      </c>
    </row>
    <row r="6" spans="1:8" x14ac:dyDescent="0.25">
      <c r="A6" s="109"/>
      <c r="B6"/>
      <c r="C6" s="109" t="s">
        <v>581</v>
      </c>
    </row>
    <row r="7" spans="1:8" x14ac:dyDescent="0.25">
      <c r="A7" s="109"/>
      <c r="B7"/>
      <c r="C7" s="109" t="s">
        <v>890</v>
      </c>
    </row>
    <row r="8" spans="1:8" x14ac:dyDescent="0.25">
      <c r="A8" s="109"/>
      <c r="B8"/>
      <c r="C8" s="109" t="s">
        <v>580</v>
      </c>
    </row>
    <row r="9" spans="1:8" x14ac:dyDescent="0.25">
      <c r="A9" s="109"/>
      <c r="B9"/>
      <c r="C9" s="109" t="s">
        <v>649</v>
      </c>
      <c r="E9" s="1" t="s">
        <v>837</v>
      </c>
    </row>
    <row r="10" spans="1:8" x14ac:dyDescent="0.25">
      <c r="A10" s="109"/>
      <c r="B10"/>
      <c r="C10" s="109"/>
    </row>
    <row r="11" spans="1:8" x14ac:dyDescent="0.25">
      <c r="A11" s="109" t="s">
        <v>648</v>
      </c>
      <c r="B11"/>
      <c r="C11"/>
      <c r="D11"/>
      <c r="E11"/>
      <c r="F11"/>
      <c r="G11"/>
      <c r="H11" s="2"/>
    </row>
    <row r="12" spans="1:8" x14ac:dyDescent="0.25">
      <c r="A12" s="109" t="s">
        <v>629</v>
      </c>
      <c r="B12"/>
      <c r="C12"/>
      <c r="D12"/>
      <c r="E12"/>
      <c r="F12"/>
      <c r="G12"/>
      <c r="H12" s="2"/>
    </row>
    <row r="13" spans="1:8" ht="47.25" customHeight="1" x14ac:dyDescent="0.25">
      <c r="A13" s="314" t="s">
        <v>9</v>
      </c>
      <c r="B13" s="314" t="s">
        <v>493</v>
      </c>
      <c r="C13" s="314" t="s">
        <v>494</v>
      </c>
      <c r="D13" s="314" t="s">
        <v>495</v>
      </c>
      <c r="E13" s="314"/>
      <c r="F13" s="314" t="s">
        <v>496</v>
      </c>
      <c r="G13" s="314" t="s">
        <v>497</v>
      </c>
      <c r="H13" s="2"/>
    </row>
    <row r="14" spans="1:8" ht="51" x14ac:dyDescent="0.25">
      <c r="A14" s="314"/>
      <c r="B14" s="314"/>
      <c r="C14" s="314"/>
      <c r="D14" s="154" t="s">
        <v>498</v>
      </c>
      <c r="E14" s="154" t="s">
        <v>499</v>
      </c>
      <c r="F14" s="314"/>
      <c r="G14" s="314"/>
      <c r="H14" s="2"/>
    </row>
    <row r="15" spans="1:8" ht="27.75" customHeight="1" x14ac:dyDescent="0.25">
      <c r="A15" s="154">
        <v>1</v>
      </c>
      <c r="B15" s="154" t="s">
        <v>522</v>
      </c>
      <c r="C15" s="154" t="s">
        <v>500</v>
      </c>
      <c r="D15" s="154" t="s">
        <v>578</v>
      </c>
      <c r="E15" s="154" t="s">
        <v>501</v>
      </c>
      <c r="F15" s="236">
        <v>0.5</v>
      </c>
      <c r="G15" s="154" t="s">
        <v>507</v>
      </c>
      <c r="H15" s="2"/>
    </row>
    <row r="16" spans="1:8" ht="33" customHeight="1" x14ac:dyDescent="0.25">
      <c r="A16" s="154">
        <v>2</v>
      </c>
      <c r="B16" s="154" t="s">
        <v>503</v>
      </c>
      <c r="C16" s="154" t="s">
        <v>504</v>
      </c>
      <c r="D16" s="154" t="s">
        <v>505</v>
      </c>
      <c r="E16" s="154" t="s">
        <v>506</v>
      </c>
      <c r="F16" s="236">
        <v>0.5</v>
      </c>
      <c r="G16" s="154" t="s">
        <v>507</v>
      </c>
    </row>
    <row r="17" spans="1:8" ht="32.25" customHeight="1" x14ac:dyDescent="0.25">
      <c r="A17" s="154">
        <v>3</v>
      </c>
      <c r="B17" s="154" t="s">
        <v>508</v>
      </c>
      <c r="C17" s="154" t="s">
        <v>504</v>
      </c>
      <c r="D17" s="154" t="s">
        <v>505</v>
      </c>
      <c r="E17" s="154" t="s">
        <v>506</v>
      </c>
      <c r="F17" s="236">
        <v>0.5</v>
      </c>
      <c r="G17" s="154" t="s">
        <v>507</v>
      </c>
    </row>
    <row r="18" spans="1:8" ht="26.25" customHeight="1" x14ac:dyDescent="0.25">
      <c r="A18" s="154">
        <v>4</v>
      </c>
      <c r="B18" s="154" t="s">
        <v>521</v>
      </c>
      <c r="C18" s="154" t="s">
        <v>509</v>
      </c>
      <c r="D18" s="154" t="s">
        <v>505</v>
      </c>
      <c r="E18" s="154" t="s">
        <v>506</v>
      </c>
      <c r="F18" s="236">
        <v>0.5</v>
      </c>
      <c r="G18" s="154" t="s">
        <v>507</v>
      </c>
    </row>
    <row r="19" spans="1:8" ht="27" customHeight="1" x14ac:dyDescent="0.25">
      <c r="A19" s="154">
        <v>5</v>
      </c>
      <c r="B19" s="154" t="s">
        <v>510</v>
      </c>
      <c r="C19" s="154" t="s">
        <v>511</v>
      </c>
      <c r="D19" s="154" t="s">
        <v>512</v>
      </c>
      <c r="E19" s="154" t="s">
        <v>646</v>
      </c>
      <c r="F19" s="236">
        <v>0.5</v>
      </c>
      <c r="G19" s="154" t="s">
        <v>507</v>
      </c>
    </row>
    <row r="20" spans="1:8" ht="28.5" customHeight="1" x14ac:dyDescent="0.25">
      <c r="A20" s="154">
        <v>6</v>
      </c>
      <c r="B20" s="154" t="s">
        <v>513</v>
      </c>
      <c r="C20" s="154" t="s">
        <v>511</v>
      </c>
      <c r="D20" s="154" t="s">
        <v>512</v>
      </c>
      <c r="E20" s="154" t="s">
        <v>646</v>
      </c>
      <c r="F20" s="236">
        <v>0.5</v>
      </c>
      <c r="G20" s="154" t="s">
        <v>507</v>
      </c>
    </row>
    <row r="21" spans="1:8" ht="26.25" customHeight="1" x14ac:dyDescent="0.25">
      <c r="A21" s="154">
        <v>7</v>
      </c>
      <c r="B21" s="154" t="s">
        <v>227</v>
      </c>
      <c r="C21" s="154" t="s">
        <v>593</v>
      </c>
      <c r="D21" s="154" t="s">
        <v>505</v>
      </c>
      <c r="E21" s="154" t="s">
        <v>514</v>
      </c>
      <c r="F21" s="236">
        <v>0.5</v>
      </c>
      <c r="G21" s="154" t="s">
        <v>507</v>
      </c>
    </row>
    <row r="22" spans="1:8" ht="27" customHeight="1" x14ac:dyDescent="0.25">
      <c r="A22" s="154">
        <v>8</v>
      </c>
      <c r="B22" s="154" t="s">
        <v>522</v>
      </c>
      <c r="C22" s="154" t="s">
        <v>515</v>
      </c>
      <c r="D22" s="154" t="s">
        <v>516</v>
      </c>
      <c r="E22" s="154" t="s">
        <v>523</v>
      </c>
      <c r="F22" s="236">
        <v>0.5</v>
      </c>
      <c r="G22" s="154" t="s">
        <v>502</v>
      </c>
    </row>
    <row r="23" spans="1:8" ht="24.75" customHeight="1" x14ac:dyDescent="0.25">
      <c r="A23" s="154">
        <v>9</v>
      </c>
      <c r="B23" s="154" t="s">
        <v>788</v>
      </c>
      <c r="C23" s="154" t="s">
        <v>517</v>
      </c>
      <c r="D23" s="154" t="s">
        <v>505</v>
      </c>
      <c r="E23" s="154" t="s">
        <v>506</v>
      </c>
      <c r="F23" s="236">
        <v>0.5</v>
      </c>
      <c r="G23" s="154" t="s">
        <v>507</v>
      </c>
    </row>
    <row r="24" spans="1:8" ht="29.25" customHeight="1" x14ac:dyDescent="0.25">
      <c r="A24" s="154">
        <v>10</v>
      </c>
      <c r="B24" s="154" t="s">
        <v>518</v>
      </c>
      <c r="C24" s="154" t="s">
        <v>511</v>
      </c>
      <c r="D24" s="154" t="s">
        <v>512</v>
      </c>
      <c r="E24" s="154" t="s">
        <v>646</v>
      </c>
      <c r="F24" s="236">
        <v>0.5</v>
      </c>
      <c r="G24" s="154" t="s">
        <v>507</v>
      </c>
    </row>
    <row r="25" spans="1:8" x14ac:dyDescent="0.25">
      <c r="A25" s="109"/>
      <c r="B25"/>
      <c r="C25"/>
      <c r="D25"/>
      <c r="E25"/>
      <c r="F25"/>
      <c r="G25"/>
    </row>
    <row r="26" spans="1:8" x14ac:dyDescent="0.25">
      <c r="A26" s="109"/>
      <c r="B26"/>
      <c r="C26"/>
      <c r="D26"/>
      <c r="E26"/>
      <c r="F26"/>
      <c r="G26"/>
    </row>
    <row r="27" spans="1:8" x14ac:dyDescent="0.25">
      <c r="A27" s="109" t="s">
        <v>524</v>
      </c>
      <c r="B27"/>
      <c r="C27" s="109" t="s">
        <v>619</v>
      </c>
      <c r="H27" s="23"/>
    </row>
    <row r="28" spans="1:8" x14ac:dyDescent="0.25">
      <c r="A28" s="109"/>
      <c r="B28"/>
      <c r="C28" s="109" t="s">
        <v>581</v>
      </c>
      <c r="H28" s="23"/>
    </row>
    <row r="29" spans="1:8" x14ac:dyDescent="0.25">
      <c r="A29" s="109"/>
      <c r="B29"/>
      <c r="C29" s="109" t="s">
        <v>579</v>
      </c>
      <c r="H29" s="23"/>
    </row>
    <row r="30" spans="1:8" x14ac:dyDescent="0.25">
      <c r="A30" s="114" t="s">
        <v>519</v>
      </c>
      <c r="B30" s="97"/>
      <c r="C30" s="109" t="s">
        <v>580</v>
      </c>
      <c r="G30" s="23"/>
    </row>
    <row r="31" spans="1:8" x14ac:dyDescent="0.25">
      <c r="A31" s="1" t="s">
        <v>520</v>
      </c>
      <c r="B31"/>
      <c r="C31" s="109" t="s">
        <v>650</v>
      </c>
      <c r="G31"/>
    </row>
  </sheetData>
  <mergeCells count="6">
    <mergeCell ref="G13:G14"/>
    <mergeCell ref="A13:A14"/>
    <mergeCell ref="B13:B14"/>
    <mergeCell ref="C13:C14"/>
    <mergeCell ref="D13:E13"/>
    <mergeCell ref="F13:F14"/>
  </mergeCells>
  <pageMargins left="0.79166666666666663" right="0.14583333333333334" top="0.39370078740157483" bottom="0.39370078740157483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view="pageLayout" topLeftCell="A103" zoomScaleNormal="100" workbookViewId="0">
      <selection activeCell="F107" sqref="F107"/>
    </sheetView>
  </sheetViews>
  <sheetFormatPr defaultRowHeight="15" x14ac:dyDescent="0.25"/>
  <cols>
    <col min="1" max="1" width="4.140625" style="19" customWidth="1"/>
    <col min="2" max="2" width="15" style="19" customWidth="1"/>
    <col min="3" max="3" width="12.140625" style="19" customWidth="1"/>
    <col min="4" max="4" width="11.28515625" style="19" customWidth="1"/>
    <col min="5" max="5" width="11.42578125" style="19" customWidth="1"/>
    <col min="6" max="6" width="12.140625" style="19" customWidth="1"/>
    <col min="7" max="16384" width="9.140625" style="19"/>
  </cols>
  <sheetData>
    <row r="1" spans="1:7" x14ac:dyDescent="0.25">
      <c r="C1" s="19" t="s">
        <v>803</v>
      </c>
      <c r="E1" s="113" t="s">
        <v>835</v>
      </c>
    </row>
    <row r="2" spans="1:7" x14ac:dyDescent="0.25">
      <c r="D2" s="21" t="s">
        <v>446</v>
      </c>
      <c r="E2" s="19" t="s">
        <v>389</v>
      </c>
    </row>
    <row r="3" spans="1:7" x14ac:dyDescent="0.25">
      <c r="F3" s="19" t="s">
        <v>727</v>
      </c>
    </row>
    <row r="4" spans="1:7" x14ac:dyDescent="0.25">
      <c r="A4" s="19" t="s">
        <v>525</v>
      </c>
    </row>
    <row r="5" spans="1:7" x14ac:dyDescent="0.25">
      <c r="A5" s="19" t="s">
        <v>526</v>
      </c>
    </row>
    <row r="6" spans="1:7" x14ac:dyDescent="0.25">
      <c r="B6" s="19" t="s">
        <v>527</v>
      </c>
    </row>
    <row r="7" spans="1:7" x14ac:dyDescent="0.25">
      <c r="A7" s="19" t="s">
        <v>789</v>
      </c>
    </row>
    <row r="8" spans="1:7" x14ac:dyDescent="0.25">
      <c r="C8" s="19" t="s">
        <v>405</v>
      </c>
    </row>
    <row r="9" spans="1:7" x14ac:dyDescent="0.25">
      <c r="A9" s="19" t="s">
        <v>651</v>
      </c>
    </row>
    <row r="10" spans="1:7" x14ac:dyDescent="0.25">
      <c r="A10" s="19" t="s">
        <v>528</v>
      </c>
    </row>
    <row r="11" spans="1:7" ht="25.5" customHeight="1" x14ac:dyDescent="0.25">
      <c r="A11" s="314" t="s">
        <v>9</v>
      </c>
      <c r="B11" s="314" t="s">
        <v>846</v>
      </c>
      <c r="C11" s="314" t="s">
        <v>494</v>
      </c>
      <c r="D11" s="314" t="s">
        <v>495</v>
      </c>
      <c r="E11" s="314"/>
      <c r="F11" s="314" t="s">
        <v>496</v>
      </c>
      <c r="G11" s="314" t="s">
        <v>497</v>
      </c>
    </row>
    <row r="12" spans="1:7" ht="51" x14ac:dyDescent="0.25">
      <c r="A12" s="314"/>
      <c r="B12" s="314"/>
      <c r="C12" s="314"/>
      <c r="D12" s="154" t="s">
        <v>498</v>
      </c>
      <c r="E12" s="154" t="s">
        <v>499</v>
      </c>
      <c r="F12" s="314"/>
      <c r="G12" s="314"/>
    </row>
    <row r="13" spans="1:7" ht="38.25" x14ac:dyDescent="0.25">
      <c r="A13" s="154">
        <v>1</v>
      </c>
      <c r="B13" s="154" t="s">
        <v>522</v>
      </c>
      <c r="C13" s="154" t="s">
        <v>500</v>
      </c>
      <c r="D13" s="154" t="s">
        <v>578</v>
      </c>
      <c r="E13" s="154" t="s">
        <v>501</v>
      </c>
      <c r="F13" s="236">
        <v>0.5</v>
      </c>
      <c r="G13" s="154" t="s">
        <v>507</v>
      </c>
    </row>
    <row r="14" spans="1:7" ht="25.5" x14ac:dyDescent="0.25">
      <c r="A14" s="154">
        <v>2</v>
      </c>
      <c r="B14" s="154" t="s">
        <v>503</v>
      </c>
      <c r="C14" s="154" t="s">
        <v>504</v>
      </c>
      <c r="D14" s="154" t="s">
        <v>505</v>
      </c>
      <c r="E14" s="154" t="s">
        <v>506</v>
      </c>
      <c r="F14" s="236">
        <v>0.5</v>
      </c>
      <c r="G14" s="154" t="s">
        <v>507</v>
      </c>
    </row>
    <row r="15" spans="1:7" ht="25.5" x14ac:dyDescent="0.25">
      <c r="A15" s="154">
        <v>3</v>
      </c>
      <c r="B15" s="154" t="s">
        <v>508</v>
      </c>
      <c r="C15" s="154" t="s">
        <v>504</v>
      </c>
      <c r="D15" s="154" t="s">
        <v>505</v>
      </c>
      <c r="E15" s="154" t="s">
        <v>506</v>
      </c>
      <c r="F15" s="236">
        <v>0.5</v>
      </c>
      <c r="G15" s="154" t="s">
        <v>507</v>
      </c>
    </row>
    <row r="16" spans="1:7" ht="25.5" x14ac:dyDescent="0.25">
      <c r="A16" s="154">
        <v>4</v>
      </c>
      <c r="B16" s="154" t="s">
        <v>521</v>
      </c>
      <c r="C16" s="154" t="s">
        <v>509</v>
      </c>
      <c r="D16" s="154" t="s">
        <v>505</v>
      </c>
      <c r="E16" s="154" t="s">
        <v>506</v>
      </c>
      <c r="F16" s="236">
        <v>0.5</v>
      </c>
      <c r="G16" s="154" t="s">
        <v>507</v>
      </c>
    </row>
    <row r="17" spans="1:9" ht="25.5" x14ac:dyDescent="0.25">
      <c r="A17" s="154">
        <v>5</v>
      </c>
      <c r="B17" s="154" t="s">
        <v>510</v>
      </c>
      <c r="C17" s="154" t="s">
        <v>511</v>
      </c>
      <c r="D17" s="154" t="s">
        <v>512</v>
      </c>
      <c r="E17" s="154" t="s">
        <v>646</v>
      </c>
      <c r="F17" s="236">
        <v>0.5</v>
      </c>
      <c r="G17" s="154" t="s">
        <v>507</v>
      </c>
    </row>
    <row r="18" spans="1:9" ht="25.5" x14ac:dyDescent="0.25">
      <c r="A18" s="154">
        <v>6</v>
      </c>
      <c r="B18" s="154" t="s">
        <v>513</v>
      </c>
      <c r="C18" s="154" t="s">
        <v>511</v>
      </c>
      <c r="D18" s="154" t="s">
        <v>512</v>
      </c>
      <c r="E18" s="154" t="s">
        <v>646</v>
      </c>
      <c r="F18" s="236">
        <v>0.5</v>
      </c>
      <c r="G18" s="154" t="s">
        <v>507</v>
      </c>
    </row>
    <row r="19" spans="1:9" ht="25.5" x14ac:dyDescent="0.25">
      <c r="A19" s="154">
        <v>7</v>
      </c>
      <c r="B19" s="154" t="s">
        <v>227</v>
      </c>
      <c r="C19" s="154" t="s">
        <v>593</v>
      </c>
      <c r="D19" s="154" t="s">
        <v>505</v>
      </c>
      <c r="E19" s="154" t="s">
        <v>514</v>
      </c>
      <c r="F19" s="236">
        <v>0.5</v>
      </c>
      <c r="G19" s="154" t="s">
        <v>507</v>
      </c>
    </row>
    <row r="20" spans="1:9" ht="38.25" x14ac:dyDescent="0.25">
      <c r="A20" s="154">
        <v>8</v>
      </c>
      <c r="B20" s="154" t="s">
        <v>522</v>
      </c>
      <c r="C20" s="154" t="s">
        <v>515</v>
      </c>
      <c r="D20" s="154" t="s">
        <v>516</v>
      </c>
      <c r="E20" s="154" t="s">
        <v>523</v>
      </c>
      <c r="F20" s="236">
        <v>0.25</v>
      </c>
      <c r="G20" s="154" t="s">
        <v>502</v>
      </c>
    </row>
    <row r="21" spans="1:9" ht="25.5" x14ac:dyDescent="0.25">
      <c r="A21" s="154">
        <v>9</v>
      </c>
      <c r="B21" s="154" t="s">
        <v>788</v>
      </c>
      <c r="C21" s="154" t="s">
        <v>517</v>
      </c>
      <c r="D21" s="154" t="s">
        <v>505</v>
      </c>
      <c r="E21" s="154" t="s">
        <v>506</v>
      </c>
      <c r="F21" s="236">
        <v>0.5</v>
      </c>
      <c r="G21" s="154" t="s">
        <v>507</v>
      </c>
    </row>
    <row r="22" spans="1:9" ht="25.5" x14ac:dyDescent="0.25">
      <c r="A22" s="154">
        <v>10</v>
      </c>
      <c r="B22" s="154" t="s">
        <v>518</v>
      </c>
      <c r="C22" s="154" t="s">
        <v>511</v>
      </c>
      <c r="D22" s="154" t="s">
        <v>512</v>
      </c>
      <c r="E22" s="154" t="s">
        <v>646</v>
      </c>
      <c r="F22" s="236">
        <v>0.5</v>
      </c>
      <c r="G22" s="154" t="s">
        <v>507</v>
      </c>
    </row>
    <row r="26" spans="1:9" x14ac:dyDescent="0.25">
      <c r="C26" s="19" t="s">
        <v>476</v>
      </c>
    </row>
    <row r="30" spans="1:9" ht="15.75" x14ac:dyDescent="0.25">
      <c r="A30" s="1"/>
      <c r="C30" s="1"/>
      <c r="D30" s="1"/>
      <c r="E30" s="1"/>
      <c r="F30" s="1"/>
      <c r="G30" s="1"/>
      <c r="H30" s="1"/>
      <c r="I30" s="1"/>
    </row>
    <row r="31" spans="1:9" ht="15.75" x14ac:dyDescent="0.25">
      <c r="A31" s="1"/>
      <c r="C31" s="1"/>
      <c r="D31" s="1"/>
      <c r="E31" s="1"/>
      <c r="F31" s="1"/>
      <c r="G31" s="1"/>
      <c r="H31" s="1"/>
      <c r="I31" s="1"/>
    </row>
    <row r="44" spans="2:6" ht="18.75" x14ac:dyDescent="0.3">
      <c r="B44" s="62" t="s">
        <v>657</v>
      </c>
      <c r="C44" s="62"/>
      <c r="D44" s="62"/>
      <c r="E44" s="62"/>
      <c r="F44" s="62"/>
    </row>
    <row r="45" spans="2:6" ht="18.75" x14ac:dyDescent="0.3">
      <c r="B45" s="62"/>
      <c r="C45" s="62"/>
      <c r="D45" s="62"/>
      <c r="E45" s="62"/>
      <c r="F45" s="62"/>
    </row>
    <row r="46" spans="2:6" ht="18.75" x14ac:dyDescent="0.3">
      <c r="B46" s="62"/>
      <c r="C46" s="62"/>
      <c r="D46" s="62"/>
      <c r="E46" s="62"/>
      <c r="F46" s="62"/>
    </row>
    <row r="47" spans="2:6" ht="18.75" x14ac:dyDescent="0.3">
      <c r="B47" s="62"/>
      <c r="C47" s="62"/>
      <c r="D47" s="62"/>
      <c r="E47" s="62"/>
      <c r="F47" s="62"/>
    </row>
    <row r="48" spans="2:6" ht="18.75" x14ac:dyDescent="0.3">
      <c r="B48" s="62" t="s">
        <v>804</v>
      </c>
      <c r="C48" s="62"/>
      <c r="D48" s="62"/>
      <c r="E48" s="62"/>
      <c r="F48" s="62"/>
    </row>
    <row r="49" spans="2:6" ht="18.75" x14ac:dyDescent="0.3">
      <c r="B49" s="62" t="s">
        <v>805</v>
      </c>
      <c r="C49" s="62"/>
      <c r="D49" s="62"/>
      <c r="E49" s="62"/>
      <c r="F49" s="62"/>
    </row>
    <row r="50" spans="2:6" ht="18.75" x14ac:dyDescent="0.3">
      <c r="B50" s="62"/>
      <c r="C50" s="62"/>
      <c r="D50" s="62"/>
      <c r="E50" s="62"/>
      <c r="F50" s="62"/>
    </row>
    <row r="51" spans="2:6" ht="18.75" x14ac:dyDescent="0.3">
      <c r="B51" s="62"/>
      <c r="C51" s="62"/>
      <c r="D51" s="62"/>
      <c r="E51" s="62"/>
      <c r="F51" s="62"/>
    </row>
    <row r="52" spans="2:6" ht="18.75" x14ac:dyDescent="0.3">
      <c r="B52" s="62"/>
      <c r="C52" s="62"/>
      <c r="D52" s="62"/>
      <c r="E52" s="62"/>
      <c r="F52" s="62"/>
    </row>
    <row r="53" spans="2:6" ht="18.75" x14ac:dyDescent="0.3">
      <c r="B53" s="62"/>
      <c r="C53" s="62"/>
      <c r="D53" s="62"/>
      <c r="E53" s="62"/>
      <c r="F53" s="62"/>
    </row>
    <row r="54" spans="2:6" ht="18.75" x14ac:dyDescent="0.3">
      <c r="B54" s="62"/>
      <c r="C54" s="62"/>
      <c r="D54" s="62"/>
      <c r="E54" s="62"/>
      <c r="F54" s="62"/>
    </row>
    <row r="55" spans="2:6" ht="18.75" x14ac:dyDescent="0.3">
      <c r="B55" s="62"/>
      <c r="C55" s="62"/>
      <c r="D55" s="62"/>
      <c r="E55" s="62"/>
      <c r="F55" s="62"/>
    </row>
    <row r="56" spans="2:6" ht="18.75" x14ac:dyDescent="0.3">
      <c r="B56" s="62"/>
      <c r="C56" s="62"/>
      <c r="D56" s="62"/>
      <c r="E56" s="62"/>
      <c r="F56" s="62"/>
    </row>
    <row r="57" spans="2:6" ht="18.75" x14ac:dyDescent="0.3">
      <c r="B57" s="62"/>
      <c r="C57" s="62"/>
      <c r="D57" s="62"/>
      <c r="E57" s="62"/>
      <c r="F57" s="62"/>
    </row>
    <row r="58" spans="2:6" ht="18.75" x14ac:dyDescent="0.3">
      <c r="B58" s="62"/>
      <c r="C58" s="62"/>
      <c r="D58" s="62"/>
      <c r="E58" s="62"/>
      <c r="F58" s="62"/>
    </row>
    <row r="59" spans="2:6" ht="18.75" x14ac:dyDescent="0.3">
      <c r="B59" s="62"/>
      <c r="C59" s="62"/>
      <c r="D59" s="62"/>
      <c r="E59" s="62"/>
      <c r="F59" s="62"/>
    </row>
    <row r="60" spans="2:6" ht="18.75" x14ac:dyDescent="0.3">
      <c r="B60" s="62"/>
      <c r="C60" s="62" t="s">
        <v>658</v>
      </c>
      <c r="D60" s="62"/>
      <c r="E60" s="62"/>
      <c r="F60" s="62"/>
    </row>
    <row r="61" spans="2:6" ht="18.75" x14ac:dyDescent="0.3">
      <c r="B61" s="62"/>
      <c r="C61" s="62"/>
      <c r="D61" s="62"/>
      <c r="E61" s="62"/>
      <c r="F61" s="62"/>
    </row>
    <row r="94" spans="2:5" ht="18.75" x14ac:dyDescent="0.3">
      <c r="D94" s="62" t="s">
        <v>919</v>
      </c>
    </row>
    <row r="95" spans="2:5" ht="18.75" x14ac:dyDescent="0.3">
      <c r="B95" s="62"/>
      <c r="C95" s="62"/>
      <c r="D95" s="62"/>
      <c r="E95" s="62"/>
    </row>
    <row r="96" spans="2:5" ht="18.75" x14ac:dyDescent="0.3">
      <c r="B96" s="62"/>
    </row>
    <row r="98" spans="1:7" ht="18.75" x14ac:dyDescent="0.3">
      <c r="A98" s="19" t="s">
        <v>920</v>
      </c>
      <c r="B98" s="62" t="s">
        <v>808</v>
      </c>
      <c r="C98" s="62"/>
      <c r="D98" s="62"/>
      <c r="E98" s="62"/>
    </row>
    <row r="99" spans="1:7" ht="18.75" x14ac:dyDescent="0.3">
      <c r="B99" s="62" t="s">
        <v>809</v>
      </c>
    </row>
    <row r="102" spans="1:7" ht="24" customHeight="1" x14ac:dyDescent="0.3">
      <c r="B102" s="316" t="s">
        <v>921</v>
      </c>
      <c r="C102" s="316"/>
      <c r="D102" s="316"/>
      <c r="E102" s="316"/>
      <c r="F102" s="316"/>
      <c r="G102" s="316"/>
    </row>
    <row r="103" spans="1:7" ht="18.75" x14ac:dyDescent="0.3">
      <c r="C103" s="62"/>
      <c r="D103" s="62"/>
      <c r="E103" s="62"/>
      <c r="F103" s="62"/>
      <c r="G103" s="62"/>
    </row>
    <row r="104" spans="1:7" ht="18.75" x14ac:dyDescent="0.3">
      <c r="A104" s="19" t="s">
        <v>922</v>
      </c>
      <c r="B104" s="62" t="s">
        <v>808</v>
      </c>
      <c r="C104" s="62"/>
      <c r="D104" s="62"/>
      <c r="E104" s="62"/>
      <c r="G104" s="62"/>
    </row>
    <row r="105" spans="1:7" ht="18.75" x14ac:dyDescent="0.3">
      <c r="B105" s="62" t="s">
        <v>923</v>
      </c>
      <c r="G105" s="62"/>
    </row>
    <row r="106" spans="1:7" ht="18.75" x14ac:dyDescent="0.3">
      <c r="C106" s="62"/>
      <c r="D106" s="62"/>
      <c r="E106" s="62"/>
      <c r="F106" s="62"/>
      <c r="G106" s="62"/>
    </row>
    <row r="107" spans="1:7" ht="18.75" x14ac:dyDescent="0.3">
      <c r="B107" s="4" t="s">
        <v>931</v>
      </c>
      <c r="C107" s="4"/>
      <c r="D107" s="4"/>
      <c r="E107" s="62"/>
      <c r="F107" s="62"/>
      <c r="G107" s="62"/>
    </row>
    <row r="108" spans="1:7" ht="18.75" x14ac:dyDescent="0.3">
      <c r="B108" s="4" t="s">
        <v>924</v>
      </c>
      <c r="C108" s="4"/>
      <c r="D108" s="4"/>
      <c r="E108" s="62"/>
      <c r="F108" s="62"/>
      <c r="G108" s="62"/>
    </row>
    <row r="109" spans="1:7" ht="18.75" x14ac:dyDescent="0.3">
      <c r="B109" s="4" t="s">
        <v>925</v>
      </c>
      <c r="C109" s="4"/>
      <c r="D109" s="4"/>
      <c r="E109" s="62"/>
      <c r="F109" s="62"/>
      <c r="G109" s="62"/>
    </row>
    <row r="110" spans="1:7" ht="18.75" x14ac:dyDescent="0.3">
      <c r="B110" s="4" t="s">
        <v>926</v>
      </c>
      <c r="C110" s="4"/>
      <c r="D110" s="4"/>
      <c r="E110" s="62"/>
      <c r="F110" s="62"/>
      <c r="G110" s="62"/>
    </row>
    <row r="111" spans="1:7" ht="18.75" x14ac:dyDescent="0.3">
      <c r="B111" s="4" t="s">
        <v>927</v>
      </c>
      <c r="C111" s="4"/>
      <c r="D111" s="4"/>
      <c r="E111" s="62"/>
      <c r="F111" s="62"/>
      <c r="G111" s="62"/>
    </row>
    <row r="112" spans="1:7" ht="18.75" x14ac:dyDescent="0.3">
      <c r="B112" s="4" t="s">
        <v>928</v>
      </c>
      <c r="C112" s="4"/>
      <c r="D112" s="4"/>
      <c r="E112" s="62"/>
      <c r="F112" s="62"/>
      <c r="G112" s="62"/>
    </row>
    <row r="113" spans="2:7" ht="18.75" x14ac:dyDescent="0.3">
      <c r="B113" s="4" t="s">
        <v>929</v>
      </c>
      <c r="C113" s="4"/>
      <c r="D113" s="4"/>
      <c r="E113" s="62"/>
      <c r="F113" s="62"/>
      <c r="G113" s="62"/>
    </row>
    <row r="114" spans="2:7" ht="18.75" x14ac:dyDescent="0.3">
      <c r="B114" s="4" t="s">
        <v>930</v>
      </c>
      <c r="C114" s="4"/>
      <c r="D114" s="4"/>
      <c r="E114" s="62"/>
      <c r="F114" s="62"/>
      <c r="G114" s="62"/>
    </row>
    <row r="115" spans="2:7" ht="18.75" x14ac:dyDescent="0.3">
      <c r="B115" s="4"/>
      <c r="C115" s="4"/>
      <c r="D115" s="4"/>
      <c r="E115" s="62"/>
      <c r="F115" s="62"/>
      <c r="G115" s="62"/>
    </row>
    <row r="116" spans="2:7" ht="18.75" x14ac:dyDescent="0.3">
      <c r="C116" s="62"/>
      <c r="D116" s="62"/>
      <c r="E116" s="62"/>
      <c r="F116" s="62"/>
      <c r="G116" s="62"/>
    </row>
    <row r="117" spans="2:7" ht="18.75" x14ac:dyDescent="0.3">
      <c r="C117" s="62"/>
      <c r="D117" s="62"/>
      <c r="E117" s="62"/>
      <c r="F117" s="62"/>
      <c r="G117" s="62"/>
    </row>
    <row r="118" spans="2:7" ht="18.75" x14ac:dyDescent="0.3">
      <c r="C118" s="62"/>
      <c r="D118" s="62"/>
      <c r="E118" s="62"/>
      <c r="F118" s="62"/>
      <c r="G118" s="62"/>
    </row>
    <row r="119" spans="2:7" ht="18.75" x14ac:dyDescent="0.3">
      <c r="C119" s="62"/>
      <c r="D119" s="62"/>
      <c r="E119" s="62"/>
      <c r="F119" s="62"/>
      <c r="G119" s="62"/>
    </row>
    <row r="120" spans="2:7" ht="18.75" x14ac:dyDescent="0.3">
      <c r="C120" s="62"/>
      <c r="D120" s="62"/>
      <c r="E120" s="62"/>
      <c r="F120" s="62"/>
      <c r="G120" s="62"/>
    </row>
    <row r="121" spans="2:7" ht="18.75" x14ac:dyDescent="0.3">
      <c r="B121" s="62" t="s">
        <v>658</v>
      </c>
      <c r="C121" s="62"/>
      <c r="D121" s="62"/>
      <c r="E121" s="62"/>
      <c r="F121" s="62"/>
      <c r="G121" s="62"/>
    </row>
    <row r="146" spans="2:7" ht="20.25" x14ac:dyDescent="0.3">
      <c r="D146" s="258" t="s">
        <v>907</v>
      </c>
    </row>
    <row r="150" spans="2:7" ht="18.75" x14ac:dyDescent="0.3">
      <c r="B150" s="62" t="s">
        <v>808</v>
      </c>
      <c r="C150" s="62"/>
      <c r="D150" s="62"/>
      <c r="E150" s="62"/>
    </row>
    <row r="151" spans="2:7" ht="18.75" x14ac:dyDescent="0.3">
      <c r="B151" s="62" t="s">
        <v>908</v>
      </c>
    </row>
    <row r="157" spans="2:7" ht="18.75" x14ac:dyDescent="0.3">
      <c r="C157" s="62"/>
      <c r="D157" s="62"/>
      <c r="E157" s="62"/>
      <c r="F157" s="62"/>
      <c r="G157" s="62"/>
    </row>
    <row r="158" spans="2:7" ht="18.75" x14ac:dyDescent="0.3">
      <c r="C158" s="62"/>
      <c r="D158" s="62"/>
      <c r="E158" s="62"/>
      <c r="F158" s="62"/>
      <c r="G158" s="62"/>
    </row>
    <row r="159" spans="2:7" ht="18.75" x14ac:dyDescent="0.3">
      <c r="C159" s="62"/>
      <c r="D159" s="62"/>
      <c r="E159" s="62"/>
      <c r="F159" s="62"/>
      <c r="G159" s="62"/>
    </row>
    <row r="160" spans="2:7" ht="18.75" x14ac:dyDescent="0.3">
      <c r="C160" s="62"/>
      <c r="D160" s="62"/>
      <c r="E160" s="62"/>
      <c r="F160" s="62"/>
      <c r="G160" s="62"/>
    </row>
    <row r="161" spans="2:7" ht="18.75" x14ac:dyDescent="0.3">
      <c r="B161" s="316"/>
      <c r="C161" s="316"/>
      <c r="D161" s="316"/>
      <c r="E161" s="316"/>
      <c r="F161" s="316"/>
      <c r="G161" s="316"/>
    </row>
    <row r="162" spans="2:7" ht="18.75" x14ac:dyDescent="0.3">
      <c r="C162" s="62"/>
      <c r="D162" s="62"/>
      <c r="E162" s="62"/>
      <c r="F162" s="62"/>
      <c r="G162" s="62"/>
    </row>
    <row r="163" spans="2:7" ht="18.75" x14ac:dyDescent="0.3">
      <c r="C163" s="62"/>
      <c r="D163" s="62"/>
      <c r="E163" s="62"/>
      <c r="F163" s="62"/>
      <c r="G163" s="62"/>
    </row>
    <row r="165" spans="2:7" ht="15.75" x14ac:dyDescent="0.25">
      <c r="B165" s="1" t="s">
        <v>909</v>
      </c>
    </row>
    <row r="170" spans="2:7" ht="18.75" x14ac:dyDescent="0.3">
      <c r="B170" s="62"/>
    </row>
    <row r="201" spans="2:7" x14ac:dyDescent="0.25">
      <c r="B201" s="194"/>
    </row>
    <row r="202" spans="2:7" x14ac:dyDescent="0.25">
      <c r="B202" s="317"/>
      <c r="C202" s="317"/>
      <c r="D202" s="317"/>
      <c r="E202" s="317"/>
      <c r="F202" s="317"/>
      <c r="G202" s="317"/>
    </row>
    <row r="203" spans="2:7" ht="18.75" x14ac:dyDescent="0.25">
      <c r="B203" s="195"/>
    </row>
    <row r="204" spans="2:7" ht="18.75" x14ac:dyDescent="0.25">
      <c r="B204" s="196"/>
    </row>
    <row r="205" spans="2:7" ht="18.75" x14ac:dyDescent="0.25">
      <c r="B205" s="196"/>
    </row>
    <row r="206" spans="2:7" ht="18.75" x14ac:dyDescent="0.25">
      <c r="B206" s="196"/>
    </row>
    <row r="207" spans="2:7" ht="18.75" x14ac:dyDescent="0.25">
      <c r="B207" s="196"/>
    </row>
    <row r="208" spans="2:7" ht="18.75" x14ac:dyDescent="0.25">
      <c r="B208" s="196"/>
    </row>
    <row r="209" spans="2:8" ht="18.75" x14ac:dyDescent="0.25">
      <c r="B209" s="195"/>
    </row>
    <row r="210" spans="2:8" ht="18.75" x14ac:dyDescent="0.25">
      <c r="B210" s="195"/>
    </row>
    <row r="211" spans="2:8" ht="18.75" x14ac:dyDescent="0.25">
      <c r="B211" s="195"/>
    </row>
    <row r="212" spans="2:8" ht="18.75" x14ac:dyDescent="0.25">
      <c r="B212" s="195"/>
    </row>
    <row r="213" spans="2:8" ht="34.5" customHeight="1" x14ac:dyDescent="0.25">
      <c r="B213" s="315"/>
      <c r="C213" s="315"/>
      <c r="D213" s="315"/>
      <c r="E213" s="315"/>
      <c r="F213" s="315"/>
      <c r="G213" s="315"/>
      <c r="H213" s="315"/>
    </row>
    <row r="214" spans="2:8" ht="18.75" x14ac:dyDescent="0.25">
      <c r="B214" s="197"/>
    </row>
    <row r="215" spans="2:8" ht="39.75" customHeight="1" x14ac:dyDescent="0.25">
      <c r="B215" s="315"/>
      <c r="C215" s="315"/>
      <c r="D215" s="315"/>
      <c r="E215" s="315"/>
      <c r="F215" s="315"/>
      <c r="G215" s="315"/>
      <c r="H215" s="315"/>
    </row>
    <row r="216" spans="2:8" ht="18.75" x14ac:dyDescent="0.25">
      <c r="B216" s="196"/>
    </row>
    <row r="217" spans="2:8" ht="18.75" x14ac:dyDescent="0.25">
      <c r="B217" s="196"/>
    </row>
    <row r="218" spans="2:8" ht="18.75" x14ac:dyDescent="0.25">
      <c r="B218" s="196"/>
    </row>
    <row r="219" spans="2:8" ht="18.75" x14ac:dyDescent="0.25">
      <c r="B219" s="196"/>
    </row>
    <row r="220" spans="2:8" ht="18.75" x14ac:dyDescent="0.25">
      <c r="B220" s="196"/>
    </row>
    <row r="221" spans="2:8" ht="18.75" x14ac:dyDescent="0.25">
      <c r="B221" s="196"/>
    </row>
    <row r="222" spans="2:8" ht="18.75" x14ac:dyDescent="0.25">
      <c r="B222" s="196"/>
    </row>
    <row r="223" spans="2:8" ht="18.75" x14ac:dyDescent="0.25">
      <c r="B223" s="196"/>
    </row>
    <row r="224" spans="2:8" ht="18.75" x14ac:dyDescent="0.25">
      <c r="B224" s="196"/>
    </row>
    <row r="225" spans="2:2" ht="18.75" x14ac:dyDescent="0.25">
      <c r="B225" s="196"/>
    </row>
    <row r="226" spans="2:2" ht="18.75" x14ac:dyDescent="0.25">
      <c r="B226" s="196"/>
    </row>
  </sheetData>
  <mergeCells count="11">
    <mergeCell ref="B215:H215"/>
    <mergeCell ref="B102:G102"/>
    <mergeCell ref="B202:G202"/>
    <mergeCell ref="B213:H213"/>
    <mergeCell ref="G11:G12"/>
    <mergeCell ref="B161:G161"/>
    <mergeCell ref="A11:A12"/>
    <mergeCell ref="B11:B12"/>
    <mergeCell ref="C11:C12"/>
    <mergeCell ref="D11:E11"/>
    <mergeCell ref="F11:F12"/>
  </mergeCells>
  <pageMargins left="1.1811023622047245" right="0.39370078740157483" top="0.39370078740157483" bottom="0.39370078740157483" header="0" footer="0"/>
  <pageSetup paperSize="9"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5"/>
  <sheetViews>
    <sheetView view="pageLayout" topLeftCell="A49" zoomScaleNormal="100" workbookViewId="0">
      <selection activeCell="C21" sqref="C21"/>
    </sheetView>
  </sheetViews>
  <sheetFormatPr defaultRowHeight="15.75" x14ac:dyDescent="0.25"/>
  <cols>
    <col min="1" max="1" width="5" style="22" customWidth="1"/>
    <col min="2" max="2" width="23.85546875" style="22" customWidth="1"/>
    <col min="3" max="3" width="14.7109375" style="22" customWidth="1"/>
    <col min="4" max="4" width="12.42578125" style="22" customWidth="1"/>
    <col min="5" max="16384" width="9.140625" style="22"/>
  </cols>
  <sheetData>
    <row r="3" spans="1:4" x14ac:dyDescent="0.25">
      <c r="A3" s="22" t="s">
        <v>29</v>
      </c>
      <c r="B3" s="22" t="s">
        <v>622</v>
      </c>
    </row>
    <row r="6" spans="1:4" ht="37.5" x14ac:dyDescent="0.25">
      <c r="A6" s="139" t="s">
        <v>9</v>
      </c>
      <c r="B6" s="139" t="s">
        <v>406</v>
      </c>
      <c r="C6" s="139" t="s">
        <v>590</v>
      </c>
      <c r="D6" s="140" t="s">
        <v>591</v>
      </c>
    </row>
    <row r="7" spans="1:4" ht="37.5" x14ac:dyDescent="0.25">
      <c r="A7" s="139">
        <v>1</v>
      </c>
      <c r="B7" s="139" t="s">
        <v>603</v>
      </c>
      <c r="C7" s="140" t="s">
        <v>605</v>
      </c>
      <c r="D7" s="140">
        <v>1</v>
      </c>
    </row>
    <row r="8" spans="1:4" ht="18.75" x14ac:dyDescent="0.3">
      <c r="A8" s="139">
        <v>2</v>
      </c>
      <c r="B8" s="141" t="s">
        <v>585</v>
      </c>
      <c r="C8" s="139" t="s">
        <v>511</v>
      </c>
      <c r="D8" s="139">
        <v>0.8</v>
      </c>
    </row>
    <row r="9" spans="1:4" ht="18.75" x14ac:dyDescent="0.3">
      <c r="A9" s="139">
        <v>3</v>
      </c>
      <c r="B9" s="142" t="s">
        <v>585</v>
      </c>
      <c r="C9" s="139" t="s">
        <v>592</v>
      </c>
      <c r="D9" s="139">
        <v>0.5</v>
      </c>
    </row>
    <row r="10" spans="1:4" ht="18.75" x14ac:dyDescent="0.3">
      <c r="A10" s="139">
        <v>4</v>
      </c>
      <c r="B10" s="143" t="s">
        <v>586</v>
      </c>
      <c r="C10" s="139" t="s">
        <v>511</v>
      </c>
      <c r="D10" s="139">
        <v>1.7</v>
      </c>
    </row>
    <row r="11" spans="1:4" ht="18.75" x14ac:dyDescent="0.3">
      <c r="A11" s="139">
        <v>5</v>
      </c>
      <c r="B11" s="141" t="s">
        <v>227</v>
      </c>
      <c r="C11" s="139" t="s">
        <v>593</v>
      </c>
      <c r="D11" s="139">
        <v>1</v>
      </c>
    </row>
    <row r="12" spans="1:4" ht="18.75" x14ac:dyDescent="0.3">
      <c r="A12" s="139">
        <v>6</v>
      </c>
      <c r="B12" s="141" t="s">
        <v>583</v>
      </c>
      <c r="C12" s="139" t="s">
        <v>594</v>
      </c>
      <c r="D12" s="139">
        <v>1</v>
      </c>
    </row>
    <row r="13" spans="1:4" ht="18.75" x14ac:dyDescent="0.3">
      <c r="A13" s="139">
        <v>7</v>
      </c>
      <c r="B13" s="144" t="s">
        <v>510</v>
      </c>
      <c r="C13" s="139" t="s">
        <v>511</v>
      </c>
      <c r="D13" s="139">
        <v>1.7</v>
      </c>
    </row>
    <row r="14" spans="1:4" ht="18.75" x14ac:dyDescent="0.3">
      <c r="A14" s="139">
        <v>8</v>
      </c>
      <c r="B14" s="141" t="s">
        <v>780</v>
      </c>
      <c r="C14" s="139" t="s">
        <v>515</v>
      </c>
      <c r="D14" s="139">
        <v>0.5</v>
      </c>
    </row>
    <row r="15" spans="1:4" ht="18.75" x14ac:dyDescent="0.3">
      <c r="A15" s="139">
        <v>9</v>
      </c>
      <c r="B15" s="141" t="s">
        <v>588</v>
      </c>
      <c r="C15" s="139" t="s">
        <v>595</v>
      </c>
      <c r="D15" s="139">
        <v>1.6</v>
      </c>
    </row>
    <row r="16" spans="1:4" ht="18.75" x14ac:dyDescent="0.3">
      <c r="A16" s="139">
        <v>10</v>
      </c>
      <c r="B16" s="141" t="s">
        <v>589</v>
      </c>
      <c r="C16" s="139" t="s">
        <v>595</v>
      </c>
      <c r="D16" s="139">
        <v>1.1000000000000001</v>
      </c>
    </row>
    <row r="17" spans="1:4" ht="18.75" x14ac:dyDescent="0.3">
      <c r="A17" s="139">
        <v>11</v>
      </c>
      <c r="B17" s="144" t="s">
        <v>788</v>
      </c>
      <c r="C17" s="139" t="s">
        <v>596</v>
      </c>
      <c r="D17" s="139">
        <v>0.5</v>
      </c>
    </row>
    <row r="18" spans="1:4" ht="18.75" x14ac:dyDescent="0.3">
      <c r="A18" s="139">
        <v>12</v>
      </c>
      <c r="B18" s="144" t="s">
        <v>503</v>
      </c>
      <c r="C18" s="139" t="s">
        <v>595</v>
      </c>
      <c r="D18" s="139">
        <v>1.6</v>
      </c>
    </row>
    <row r="19" spans="1:4" ht="18.75" x14ac:dyDescent="0.3">
      <c r="A19" s="139">
        <v>13</v>
      </c>
      <c r="B19" s="141" t="s">
        <v>582</v>
      </c>
      <c r="C19" s="139" t="s">
        <v>594</v>
      </c>
      <c r="D19" s="139">
        <v>1</v>
      </c>
    </row>
    <row r="20" spans="1:4" ht="18.75" x14ac:dyDescent="0.3">
      <c r="A20" s="139">
        <v>14</v>
      </c>
      <c r="B20" s="141" t="s">
        <v>584</v>
      </c>
      <c r="C20" s="139" t="s">
        <v>594</v>
      </c>
      <c r="D20" s="139">
        <v>1.3</v>
      </c>
    </row>
    <row r="21" spans="1:4" ht="18.75" x14ac:dyDescent="0.3">
      <c r="A21" s="139">
        <v>15</v>
      </c>
      <c r="B21" s="141" t="s">
        <v>587</v>
      </c>
      <c r="C21" s="139" t="s">
        <v>594</v>
      </c>
      <c r="D21" s="139">
        <v>1</v>
      </c>
    </row>
    <row r="22" spans="1:4" ht="18.75" x14ac:dyDescent="0.3">
      <c r="A22" s="139">
        <v>16</v>
      </c>
      <c r="B22" s="141" t="s">
        <v>790</v>
      </c>
      <c r="C22" s="139" t="s">
        <v>597</v>
      </c>
      <c r="D22" s="139">
        <v>1</v>
      </c>
    </row>
    <row r="25" spans="1:4" x14ac:dyDescent="0.25">
      <c r="B25" s="22" t="s">
        <v>647</v>
      </c>
    </row>
  </sheetData>
  <pageMargins left="1.1811023622047245" right="0.39370078740157483" top="0.39370078740157483" bottom="0.39370078740157483" header="0" footer="0"/>
  <pageSetup paperSize="9"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5.28515625" customWidth="1"/>
    <col min="2" max="2" width="36.42578125" customWidth="1"/>
    <col min="3" max="3" width="13.85546875" customWidth="1"/>
    <col min="4" max="4" width="16" customWidth="1"/>
    <col min="5" max="6" width="9.140625" style="254"/>
  </cols>
  <sheetData>
    <row r="1" spans="1:7" ht="18.75" x14ac:dyDescent="0.3">
      <c r="A1" s="19"/>
      <c r="B1" s="62" t="s">
        <v>914</v>
      </c>
      <c r="C1" s="19"/>
      <c r="D1" s="19"/>
      <c r="E1" s="261"/>
    </row>
    <row r="2" spans="1:7" x14ac:dyDescent="0.25">
      <c r="A2" s="19"/>
      <c r="B2" s="19"/>
      <c r="C2" s="19"/>
      <c r="D2" s="19"/>
      <c r="E2" s="261"/>
    </row>
    <row r="3" spans="1:7" x14ac:dyDescent="0.25">
      <c r="A3" s="19"/>
      <c r="B3" s="19"/>
      <c r="C3" s="19"/>
      <c r="D3" s="19"/>
      <c r="E3" s="261"/>
    </row>
    <row r="4" spans="1:7" ht="38.25" customHeight="1" x14ac:dyDescent="0.3">
      <c r="A4" s="26" t="s">
        <v>9</v>
      </c>
      <c r="B4" s="26" t="s">
        <v>910</v>
      </c>
      <c r="C4" s="262" t="s">
        <v>913</v>
      </c>
      <c r="D4" s="262" t="s">
        <v>911</v>
      </c>
      <c r="E4" s="259"/>
      <c r="F4" s="259"/>
      <c r="G4" s="254"/>
    </row>
    <row r="5" spans="1:7" ht="18.75" x14ac:dyDescent="0.3">
      <c r="A5" s="26">
        <v>1</v>
      </c>
      <c r="B5" s="26" t="s">
        <v>414</v>
      </c>
      <c r="C5" s="260">
        <v>1</v>
      </c>
      <c r="D5" s="260">
        <v>1</v>
      </c>
      <c r="E5" s="259"/>
      <c r="F5" s="259"/>
      <c r="G5" s="254"/>
    </row>
    <row r="6" spans="1:7" ht="18.75" x14ac:dyDescent="0.3">
      <c r="A6" s="26">
        <v>2</v>
      </c>
      <c r="B6" s="26" t="s">
        <v>409</v>
      </c>
      <c r="C6" s="260">
        <v>2</v>
      </c>
      <c r="D6" s="260">
        <v>0</v>
      </c>
      <c r="E6" s="259"/>
      <c r="F6" s="259"/>
      <c r="G6" s="254"/>
    </row>
    <row r="7" spans="1:7" ht="18.75" x14ac:dyDescent="0.3">
      <c r="A7" s="26">
        <v>3</v>
      </c>
      <c r="B7" s="26" t="s">
        <v>415</v>
      </c>
      <c r="C7" s="260">
        <v>1</v>
      </c>
      <c r="D7" s="260">
        <v>0</v>
      </c>
      <c r="E7" s="259"/>
      <c r="F7" s="259"/>
      <c r="G7" s="254"/>
    </row>
    <row r="8" spans="1:7" ht="18.75" x14ac:dyDescent="0.3">
      <c r="A8" s="26">
        <v>4</v>
      </c>
      <c r="B8" s="26" t="s">
        <v>659</v>
      </c>
      <c r="C8" s="260">
        <v>2</v>
      </c>
      <c r="D8" s="260">
        <v>0</v>
      </c>
      <c r="E8" s="259"/>
      <c r="F8" s="259"/>
      <c r="G8" s="254"/>
    </row>
    <row r="9" spans="1:7" ht="18.75" x14ac:dyDescent="0.3">
      <c r="A9" s="26">
        <v>5</v>
      </c>
      <c r="B9" s="26" t="s">
        <v>410</v>
      </c>
      <c r="C9" s="260">
        <v>2</v>
      </c>
      <c r="D9" s="260">
        <v>0</v>
      </c>
      <c r="E9" s="259"/>
      <c r="F9" s="259"/>
      <c r="G9" s="254"/>
    </row>
    <row r="10" spans="1:7" ht="18.75" x14ac:dyDescent="0.3">
      <c r="A10" s="26">
        <v>6</v>
      </c>
      <c r="B10" s="26" t="s">
        <v>416</v>
      </c>
      <c r="C10" s="260">
        <v>3</v>
      </c>
      <c r="D10" s="260">
        <v>8</v>
      </c>
      <c r="E10" s="259"/>
      <c r="F10" s="259"/>
      <c r="G10" s="254"/>
    </row>
    <row r="11" spans="1:7" ht="18.75" x14ac:dyDescent="0.3">
      <c r="A11" s="26">
        <v>7</v>
      </c>
      <c r="B11" s="26" t="s">
        <v>417</v>
      </c>
      <c r="C11" s="260">
        <v>2</v>
      </c>
      <c r="D11" s="260">
        <v>4</v>
      </c>
      <c r="E11" s="259"/>
      <c r="F11" s="259"/>
      <c r="G11" s="254"/>
    </row>
    <row r="12" spans="1:7" ht="18.75" x14ac:dyDescent="0.3">
      <c r="A12" s="26">
        <v>8</v>
      </c>
      <c r="B12" s="26" t="s">
        <v>411</v>
      </c>
      <c r="C12" s="260">
        <v>1</v>
      </c>
      <c r="D12" s="260">
        <v>0</v>
      </c>
      <c r="E12" s="259"/>
      <c r="F12" s="259"/>
      <c r="G12" s="254"/>
    </row>
    <row r="13" spans="1:7" ht="18.75" x14ac:dyDescent="0.3">
      <c r="A13" s="26">
        <v>9</v>
      </c>
      <c r="B13" s="26" t="s">
        <v>418</v>
      </c>
      <c r="C13" s="260">
        <v>2</v>
      </c>
      <c r="D13" s="260">
        <v>1</v>
      </c>
      <c r="E13" s="259"/>
      <c r="F13" s="259"/>
      <c r="G13" s="254"/>
    </row>
    <row r="14" spans="1:7" ht="18.75" x14ac:dyDescent="0.3">
      <c r="A14" s="26">
        <v>10</v>
      </c>
      <c r="B14" s="26" t="s">
        <v>419</v>
      </c>
      <c r="C14" s="260">
        <v>4</v>
      </c>
      <c r="D14" s="260">
        <v>4</v>
      </c>
      <c r="E14" s="259"/>
      <c r="F14" s="259"/>
      <c r="G14" s="254"/>
    </row>
    <row r="15" spans="1:7" ht="18.75" x14ac:dyDescent="0.3">
      <c r="A15" s="26">
        <v>11</v>
      </c>
      <c r="B15" s="26" t="s">
        <v>420</v>
      </c>
      <c r="C15" s="260">
        <v>3</v>
      </c>
      <c r="D15" s="260">
        <v>6</v>
      </c>
      <c r="E15" s="259"/>
      <c r="F15" s="259"/>
      <c r="G15" s="254"/>
    </row>
    <row r="16" spans="1:7" ht="18.75" x14ac:dyDescent="0.3">
      <c r="A16" s="26">
        <v>12</v>
      </c>
      <c r="B16" s="26" t="s">
        <v>412</v>
      </c>
      <c r="C16" s="260">
        <v>3</v>
      </c>
      <c r="D16" s="260">
        <v>3</v>
      </c>
      <c r="E16" s="259"/>
      <c r="F16" s="259"/>
      <c r="G16" s="254"/>
    </row>
    <row r="17" spans="1:7" ht="18.75" x14ac:dyDescent="0.3">
      <c r="A17" s="26">
        <v>13</v>
      </c>
      <c r="B17" s="26" t="s">
        <v>421</v>
      </c>
      <c r="C17" s="260">
        <v>2</v>
      </c>
      <c r="D17" s="260">
        <v>4</v>
      </c>
      <c r="E17" s="259"/>
      <c r="F17" s="259"/>
      <c r="G17" s="254"/>
    </row>
    <row r="18" spans="1:7" ht="18.75" x14ac:dyDescent="0.3">
      <c r="A18" s="26">
        <v>14</v>
      </c>
      <c r="B18" s="26" t="s">
        <v>422</v>
      </c>
      <c r="C18" s="260">
        <v>2</v>
      </c>
      <c r="D18" s="260">
        <v>4</v>
      </c>
      <c r="E18" s="259"/>
      <c r="F18" s="259"/>
      <c r="G18" s="254"/>
    </row>
    <row r="19" spans="1:7" ht="18.75" x14ac:dyDescent="0.3">
      <c r="A19" s="26">
        <v>15</v>
      </c>
      <c r="B19" s="26" t="s">
        <v>436</v>
      </c>
      <c r="C19" s="260">
        <v>2</v>
      </c>
      <c r="D19" s="260">
        <v>4</v>
      </c>
      <c r="E19" s="259"/>
      <c r="F19" s="259"/>
      <c r="G19" s="254"/>
    </row>
    <row r="20" spans="1:7" ht="18.75" x14ac:dyDescent="0.3">
      <c r="A20" s="26">
        <v>16</v>
      </c>
      <c r="B20" s="26" t="s">
        <v>423</v>
      </c>
      <c r="C20" s="260">
        <v>2</v>
      </c>
      <c r="D20" s="260">
        <v>3</v>
      </c>
      <c r="E20" s="259"/>
      <c r="F20" s="259"/>
      <c r="G20" s="254"/>
    </row>
    <row r="21" spans="1:7" ht="18.75" x14ac:dyDescent="0.3">
      <c r="A21" s="26">
        <v>17</v>
      </c>
      <c r="B21" s="26" t="s">
        <v>424</v>
      </c>
      <c r="C21" s="260">
        <v>2</v>
      </c>
      <c r="D21" s="260">
        <v>2</v>
      </c>
      <c r="E21" s="259"/>
      <c r="F21" s="259"/>
      <c r="G21" s="254"/>
    </row>
    <row r="22" spans="1:7" ht="18.75" x14ac:dyDescent="0.3">
      <c r="A22" s="26">
        <v>18</v>
      </c>
      <c r="B22" s="26" t="s">
        <v>425</v>
      </c>
      <c r="C22" s="260">
        <v>3</v>
      </c>
      <c r="D22" s="260">
        <v>3</v>
      </c>
      <c r="E22" s="259"/>
      <c r="F22" s="259"/>
      <c r="G22" s="254"/>
    </row>
    <row r="23" spans="1:7" ht="18.75" x14ac:dyDescent="0.3">
      <c r="A23" s="26">
        <v>19</v>
      </c>
      <c r="B23" s="26" t="s">
        <v>696</v>
      </c>
      <c r="C23" s="260">
        <v>1</v>
      </c>
      <c r="D23" s="260">
        <v>1</v>
      </c>
      <c r="E23" s="259"/>
      <c r="F23" s="259"/>
      <c r="G23" s="254"/>
    </row>
    <row r="24" spans="1:7" ht="18.75" x14ac:dyDescent="0.3">
      <c r="A24" s="26">
        <v>20</v>
      </c>
      <c r="B24" s="26" t="s">
        <v>413</v>
      </c>
      <c r="C24" s="260">
        <v>0</v>
      </c>
      <c r="D24" s="260">
        <v>0</v>
      </c>
      <c r="E24" s="259"/>
      <c r="F24" s="259"/>
      <c r="G24" s="254"/>
    </row>
    <row r="25" spans="1:7" ht="18.75" x14ac:dyDescent="0.3">
      <c r="A25" s="26">
        <v>21</v>
      </c>
      <c r="B25" s="26" t="s">
        <v>426</v>
      </c>
      <c r="C25" s="260">
        <v>2</v>
      </c>
      <c r="D25" s="260">
        <v>1</v>
      </c>
      <c r="E25" s="259"/>
      <c r="F25" s="259"/>
      <c r="G25" s="254"/>
    </row>
    <row r="26" spans="1:7" ht="18.75" x14ac:dyDescent="0.3">
      <c r="A26" s="26">
        <v>22</v>
      </c>
      <c r="B26" s="26" t="s">
        <v>427</v>
      </c>
      <c r="C26" s="260">
        <v>2</v>
      </c>
      <c r="D26" s="260">
        <v>4</v>
      </c>
      <c r="E26" s="259"/>
      <c r="F26" s="259"/>
      <c r="G26" s="254"/>
    </row>
    <row r="27" spans="1:7" ht="18.75" x14ac:dyDescent="0.25">
      <c r="A27" s="26">
        <v>22</v>
      </c>
      <c r="B27" s="26" t="s">
        <v>436</v>
      </c>
      <c r="C27" s="260">
        <v>2</v>
      </c>
      <c r="D27" s="260">
        <v>4</v>
      </c>
      <c r="E27" s="261"/>
      <c r="G27" s="254"/>
    </row>
    <row r="28" spans="1:7" ht="15.75" x14ac:dyDescent="0.25">
      <c r="A28" s="26"/>
      <c r="B28" s="263" t="s">
        <v>779</v>
      </c>
      <c r="C28" s="264">
        <f>SUM(C5:C27)</f>
        <v>46</v>
      </c>
      <c r="D28" s="264">
        <f>SUM(D5:D27)</f>
        <v>57</v>
      </c>
      <c r="E28" s="261"/>
      <c r="G28" s="254"/>
    </row>
    <row r="29" spans="1:7" x14ac:dyDescent="0.25">
      <c r="A29" s="19"/>
      <c r="B29" s="19"/>
      <c r="C29" s="19"/>
      <c r="D29" s="19"/>
      <c r="E29" s="261"/>
    </row>
    <row r="30" spans="1:7" x14ac:dyDescent="0.25">
      <c r="A30" s="19"/>
      <c r="B30" s="19"/>
      <c r="C30" s="19"/>
      <c r="D30" s="19"/>
      <c r="E30" s="261"/>
    </row>
    <row r="31" spans="1:7" x14ac:dyDescent="0.25">
      <c r="A31" s="19"/>
      <c r="B31" s="19"/>
      <c r="C31" s="19"/>
      <c r="D31" s="19"/>
      <c r="E31" s="261"/>
    </row>
    <row r="32" spans="1:7" x14ac:dyDescent="0.25">
      <c r="A32" s="19"/>
      <c r="B32" s="19"/>
      <c r="C32" s="19"/>
      <c r="D32" s="19"/>
      <c r="E32" s="261"/>
    </row>
    <row r="33" spans="1:5" x14ac:dyDescent="0.25">
      <c r="A33" s="19"/>
      <c r="B33" s="19"/>
      <c r="C33" s="19"/>
      <c r="D33" s="19"/>
      <c r="E33" s="261"/>
    </row>
    <row r="34" spans="1:5" x14ac:dyDescent="0.25">
      <c r="A34" s="19"/>
      <c r="B34" s="19" t="s">
        <v>912</v>
      </c>
      <c r="C34" s="19"/>
      <c r="D34" s="19"/>
      <c r="E34" s="261"/>
    </row>
    <row r="35" spans="1:5" x14ac:dyDescent="0.25">
      <c r="A35" s="19"/>
      <c r="B35" s="19"/>
      <c r="C35" s="19"/>
      <c r="D35" s="19"/>
      <c r="E35" s="261"/>
    </row>
    <row r="36" spans="1:5" x14ac:dyDescent="0.25">
      <c r="A36" s="19"/>
      <c r="B36" s="19"/>
      <c r="C36" s="19"/>
      <c r="D36" s="19"/>
      <c r="E36" s="261"/>
    </row>
    <row r="37" spans="1:5" x14ac:dyDescent="0.25">
      <c r="A37" s="19"/>
      <c r="B37" s="19"/>
      <c r="C37" s="19"/>
      <c r="D37" s="19"/>
      <c r="E37" s="261"/>
    </row>
    <row r="38" spans="1:5" x14ac:dyDescent="0.25">
      <c r="A38" s="19"/>
      <c r="B38" s="19"/>
      <c r="C38" s="19"/>
      <c r="D38" s="19"/>
      <c r="E38" s="261"/>
    </row>
    <row r="39" spans="1:5" x14ac:dyDescent="0.25">
      <c r="A39" s="19"/>
      <c r="B39" s="19"/>
      <c r="C39" s="19"/>
      <c r="D39" s="19"/>
      <c r="E39" s="261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Normal="100" workbookViewId="0">
      <selection activeCell="AQ2" sqref="AQ2"/>
    </sheetView>
  </sheetViews>
  <sheetFormatPr defaultRowHeight="12.75" x14ac:dyDescent="0.2"/>
  <cols>
    <col min="1" max="1" width="3.28515625" style="23" customWidth="1"/>
    <col min="2" max="2" width="30.42578125" style="23" customWidth="1"/>
    <col min="3" max="3" width="10.5703125" style="23" customWidth="1"/>
    <col min="4" max="4" width="14.85546875" style="23" customWidth="1"/>
    <col min="5" max="5" width="15.85546875" style="23" customWidth="1"/>
    <col min="6" max="6" width="7.5703125" style="23" customWidth="1"/>
    <col min="7" max="7" width="5.85546875" style="23" customWidth="1"/>
    <col min="8" max="8" width="7" style="23" customWidth="1"/>
    <col min="9" max="9" width="5.42578125" style="23" customWidth="1"/>
    <col min="10" max="10" width="6" style="23" customWidth="1"/>
    <col min="11" max="11" width="5.140625" style="23" customWidth="1"/>
    <col min="12" max="12" width="10.28515625" style="23" customWidth="1"/>
    <col min="13" max="13" width="7" style="23" customWidth="1"/>
    <col min="14" max="14" width="5.5703125" style="23" customWidth="1"/>
    <col min="15" max="15" width="4.28515625" style="23" customWidth="1"/>
    <col min="16" max="17" width="4" style="23" customWidth="1"/>
    <col min="18" max="18" width="3.7109375" style="23" customWidth="1"/>
    <col min="19" max="23" width="2.85546875" style="23" customWidth="1"/>
    <col min="24" max="25" width="3.7109375" style="23" customWidth="1"/>
    <col min="26" max="26" width="3.5703125" style="23" customWidth="1"/>
    <col min="27" max="27" width="3.28515625" style="23" customWidth="1"/>
    <col min="28" max="28" width="3.7109375" style="23" customWidth="1"/>
    <col min="29" max="29" width="3.5703125" style="23" customWidth="1"/>
    <col min="30" max="30" width="4.42578125" style="23" customWidth="1"/>
    <col min="31" max="31" width="5.5703125" style="23" customWidth="1"/>
    <col min="32" max="37" width="7" style="23" customWidth="1"/>
    <col min="38" max="38" width="9.140625" style="23"/>
    <col min="39" max="39" width="4.28515625" style="23" customWidth="1"/>
    <col min="40" max="40" width="4.140625" style="23" customWidth="1"/>
    <col min="41" max="41" width="9.140625" style="23"/>
    <col min="42" max="42" width="4.140625" style="23" customWidth="1"/>
    <col min="43" max="16384" width="9.140625" style="23"/>
  </cols>
  <sheetData>
    <row r="1" spans="1:48" ht="18.75" x14ac:dyDescent="0.3">
      <c r="A1" s="62" t="s">
        <v>915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 t="s">
        <v>22</v>
      </c>
      <c r="AS1" s="62"/>
      <c r="AT1" s="62"/>
      <c r="AU1" s="62"/>
      <c r="AV1" s="62"/>
    </row>
    <row r="2" spans="1:48" ht="18.75" x14ac:dyDescent="0.3">
      <c r="A2" s="62"/>
      <c r="B2" s="62" t="s">
        <v>916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 t="s">
        <v>933</v>
      </c>
      <c r="AR2" s="62"/>
      <c r="AS2" s="62"/>
      <c r="AT2" s="62"/>
      <c r="AU2" s="62"/>
      <c r="AV2" s="62"/>
    </row>
    <row r="3" spans="1:48" ht="18.75" x14ac:dyDescent="0.3">
      <c r="A3" s="62"/>
      <c r="B3" s="62"/>
      <c r="C3" s="62" t="s">
        <v>932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</row>
    <row r="4" spans="1:48" ht="18.75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</row>
    <row r="5" spans="1:48" ht="18.75" x14ac:dyDescent="0.3">
      <c r="A5" s="62"/>
      <c r="B5" s="62" t="s">
        <v>917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</row>
    <row r="6" spans="1:48" ht="17.25" customHeight="1" x14ac:dyDescent="0.3">
      <c r="A6" s="62"/>
      <c r="B6" s="62" t="s">
        <v>918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18.75" hidden="1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</row>
    <row r="8" spans="1:48" s="16" customFormat="1" ht="12.75" customHeight="1" x14ac:dyDescent="0.3">
      <c r="A8" s="319" t="s">
        <v>9</v>
      </c>
      <c r="B8" s="319" t="s">
        <v>33</v>
      </c>
      <c r="C8" s="320" t="s">
        <v>24</v>
      </c>
      <c r="D8" s="320" t="s">
        <v>34</v>
      </c>
      <c r="E8" s="320" t="s">
        <v>35</v>
      </c>
      <c r="F8" s="321" t="s">
        <v>27</v>
      </c>
      <c r="G8" s="318" t="s">
        <v>36</v>
      </c>
      <c r="H8" s="318" t="s">
        <v>37</v>
      </c>
      <c r="I8" s="63" t="s">
        <v>38</v>
      </c>
      <c r="J8" s="64"/>
      <c r="K8" s="64"/>
      <c r="L8" s="64"/>
      <c r="M8" s="335" t="s">
        <v>44</v>
      </c>
      <c r="N8" s="335" t="s">
        <v>45</v>
      </c>
      <c r="O8" s="334" t="s">
        <v>46</v>
      </c>
      <c r="P8" s="335" t="s">
        <v>44</v>
      </c>
      <c r="Q8" s="335" t="s">
        <v>45</v>
      </c>
      <c r="R8" s="334" t="s">
        <v>653</v>
      </c>
      <c r="S8" s="65" t="s">
        <v>47</v>
      </c>
      <c r="T8" s="64"/>
      <c r="U8" s="64"/>
      <c r="V8" s="64"/>
      <c r="W8" s="64"/>
      <c r="X8" s="64"/>
      <c r="Y8" s="65" t="s">
        <v>47</v>
      </c>
      <c r="Z8" s="64"/>
      <c r="AA8" s="64"/>
      <c r="AB8" s="64"/>
      <c r="AC8" s="64"/>
      <c r="AD8" s="64"/>
      <c r="AE8" s="333" t="s">
        <v>56</v>
      </c>
      <c r="AF8" s="324" t="s">
        <v>57</v>
      </c>
      <c r="AG8" s="324" t="s">
        <v>58</v>
      </c>
      <c r="AH8" s="324" t="s">
        <v>59</v>
      </c>
      <c r="AI8" s="324" t="s">
        <v>60</v>
      </c>
      <c r="AJ8" s="324" t="s">
        <v>61</v>
      </c>
      <c r="AK8" s="324" t="s">
        <v>62</v>
      </c>
      <c r="AL8" s="324" t="s">
        <v>43</v>
      </c>
      <c r="AM8" s="325" t="s">
        <v>63</v>
      </c>
      <c r="AN8" s="325" t="s">
        <v>64</v>
      </c>
      <c r="AO8" s="325" t="s">
        <v>65</v>
      </c>
      <c r="AP8" s="326" t="s">
        <v>70</v>
      </c>
      <c r="AQ8" s="329" t="s">
        <v>66</v>
      </c>
      <c r="AR8" s="324" t="s">
        <v>71</v>
      </c>
      <c r="AS8" s="324" t="s">
        <v>67</v>
      </c>
      <c r="AT8" s="330" t="s">
        <v>68</v>
      </c>
      <c r="AU8" s="330" t="s">
        <v>69</v>
      </c>
      <c r="AV8" s="323"/>
    </row>
    <row r="9" spans="1:48" ht="12.75" customHeight="1" x14ac:dyDescent="0.3">
      <c r="A9" s="319"/>
      <c r="B9" s="319"/>
      <c r="C9" s="320"/>
      <c r="D9" s="320"/>
      <c r="E9" s="320"/>
      <c r="F9" s="321"/>
      <c r="G9" s="318"/>
      <c r="H9" s="318"/>
      <c r="I9" s="63" t="s">
        <v>39</v>
      </c>
      <c r="J9" s="66"/>
      <c r="K9" s="66"/>
      <c r="L9" s="66"/>
      <c r="M9" s="335"/>
      <c r="N9" s="335"/>
      <c r="O9" s="334"/>
      <c r="P9" s="335"/>
      <c r="Q9" s="335"/>
      <c r="R9" s="334"/>
      <c r="S9" s="65" t="s">
        <v>48</v>
      </c>
      <c r="T9" s="66"/>
      <c r="U9" s="66"/>
      <c r="V9" s="66"/>
      <c r="W9" s="66"/>
      <c r="X9" s="66"/>
      <c r="Y9" s="65" t="s">
        <v>48</v>
      </c>
      <c r="Z9" s="66"/>
      <c r="AA9" s="66"/>
      <c r="AB9" s="66"/>
      <c r="AC9" s="66"/>
      <c r="AD9" s="66"/>
      <c r="AE9" s="333"/>
      <c r="AF9" s="324"/>
      <c r="AG9" s="324"/>
      <c r="AH9" s="324"/>
      <c r="AI9" s="324"/>
      <c r="AJ9" s="324"/>
      <c r="AK9" s="324"/>
      <c r="AL9" s="324"/>
      <c r="AM9" s="325"/>
      <c r="AN9" s="325"/>
      <c r="AO9" s="325"/>
      <c r="AP9" s="327"/>
      <c r="AQ9" s="329"/>
      <c r="AR9" s="324"/>
      <c r="AS9" s="324"/>
      <c r="AT9" s="331"/>
      <c r="AU9" s="331"/>
      <c r="AV9" s="323"/>
    </row>
    <row r="10" spans="1:48" ht="192" customHeight="1" x14ac:dyDescent="0.2">
      <c r="A10" s="319"/>
      <c r="B10" s="319"/>
      <c r="C10" s="320"/>
      <c r="D10" s="320"/>
      <c r="E10" s="320"/>
      <c r="F10" s="322"/>
      <c r="G10" s="318"/>
      <c r="H10" s="318"/>
      <c r="I10" s="67" t="s">
        <v>40</v>
      </c>
      <c r="J10" s="67" t="s">
        <v>41</v>
      </c>
      <c r="K10" s="68" t="s">
        <v>42</v>
      </c>
      <c r="L10" s="146" t="s">
        <v>43</v>
      </c>
      <c r="M10" s="335"/>
      <c r="N10" s="335"/>
      <c r="O10" s="334"/>
      <c r="P10" s="335"/>
      <c r="Q10" s="335"/>
      <c r="R10" s="334"/>
      <c r="S10" s="69" t="s">
        <v>49</v>
      </c>
      <c r="T10" s="70" t="s">
        <v>50</v>
      </c>
      <c r="U10" s="69" t="s">
        <v>51</v>
      </c>
      <c r="V10" s="69" t="s">
        <v>52</v>
      </c>
      <c r="W10" s="69" t="s">
        <v>53</v>
      </c>
      <c r="X10" s="71" t="s">
        <v>54</v>
      </c>
      <c r="Y10" s="69" t="s">
        <v>49</v>
      </c>
      <c r="Z10" s="70" t="s">
        <v>50</v>
      </c>
      <c r="AA10" s="69" t="s">
        <v>51</v>
      </c>
      <c r="AB10" s="69" t="s">
        <v>52</v>
      </c>
      <c r="AC10" s="69" t="s">
        <v>53</v>
      </c>
      <c r="AD10" s="71" t="s">
        <v>55</v>
      </c>
      <c r="AE10" s="333"/>
      <c r="AF10" s="324"/>
      <c r="AG10" s="324"/>
      <c r="AH10" s="324"/>
      <c r="AI10" s="324"/>
      <c r="AJ10" s="324"/>
      <c r="AK10" s="324"/>
      <c r="AL10" s="324"/>
      <c r="AM10" s="325"/>
      <c r="AN10" s="325"/>
      <c r="AO10" s="325"/>
      <c r="AP10" s="328"/>
      <c r="AQ10" s="329"/>
      <c r="AR10" s="324"/>
      <c r="AS10" s="324"/>
      <c r="AT10" s="332"/>
      <c r="AU10" s="332"/>
      <c r="AV10" s="323"/>
    </row>
    <row r="11" spans="1:48" ht="18.75" x14ac:dyDescent="0.3">
      <c r="A11" s="116">
        <v>1</v>
      </c>
      <c r="B11" s="116" t="s">
        <v>414</v>
      </c>
      <c r="C11" s="116" t="s">
        <v>529</v>
      </c>
      <c r="D11" s="116" t="s">
        <v>530</v>
      </c>
      <c r="E11" s="192" t="s">
        <v>553</v>
      </c>
      <c r="F11" s="159">
        <v>27</v>
      </c>
      <c r="G11" s="193"/>
      <c r="H11" s="66">
        <v>97.5</v>
      </c>
      <c r="I11" s="242"/>
      <c r="J11" s="242">
        <v>12</v>
      </c>
      <c r="K11" s="242"/>
      <c r="L11" s="147">
        <f t="shared" ref="L11:L13" si="0">SUM(I11:K11)</f>
        <v>12</v>
      </c>
      <c r="M11" s="66"/>
      <c r="N11" s="66"/>
      <c r="O11" s="147">
        <f>SUM(M11:N11)</f>
        <v>0</v>
      </c>
      <c r="P11" s="66">
        <v>1</v>
      </c>
      <c r="Q11" s="66">
        <v>1</v>
      </c>
      <c r="R11" s="147">
        <f t="shared" ref="R11:R32" si="1">SUM(P11:Q11)</f>
        <v>2</v>
      </c>
      <c r="S11" s="66"/>
      <c r="T11" s="66"/>
      <c r="U11" s="66"/>
      <c r="V11" s="66"/>
      <c r="W11" s="66"/>
      <c r="X11" s="147">
        <f t="shared" ref="X11:X32" si="2">SUM(S11:W11)</f>
        <v>0</v>
      </c>
      <c r="Y11" s="66"/>
      <c r="Z11" s="66">
        <v>4</v>
      </c>
      <c r="AA11" s="66"/>
      <c r="AB11" s="66"/>
      <c r="AC11" s="66">
        <v>2</v>
      </c>
      <c r="AD11" s="147">
        <f>SUM(Y11:AC11)</f>
        <v>6</v>
      </c>
      <c r="AE11" s="148">
        <f t="shared" ref="AE11:AE13" si="3">L11+O11+R11+X11+AD11</f>
        <v>20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2"/>
    </row>
    <row r="12" spans="1:48" ht="18.75" x14ac:dyDescent="0.3">
      <c r="A12" s="116">
        <v>2</v>
      </c>
      <c r="B12" s="116" t="s">
        <v>433</v>
      </c>
      <c r="C12" s="116" t="s">
        <v>317</v>
      </c>
      <c r="D12" s="116" t="s">
        <v>531</v>
      </c>
      <c r="E12" s="192" t="s">
        <v>553</v>
      </c>
      <c r="F12" s="159">
        <v>19</v>
      </c>
      <c r="G12" s="193">
        <v>117</v>
      </c>
      <c r="H12" s="66">
        <v>97.5</v>
      </c>
      <c r="I12" s="242">
        <v>2</v>
      </c>
      <c r="J12" s="243">
        <v>8</v>
      </c>
      <c r="K12" s="242">
        <v>6</v>
      </c>
      <c r="L12" s="147">
        <f t="shared" si="0"/>
        <v>16</v>
      </c>
      <c r="M12" s="66"/>
      <c r="N12" s="66"/>
      <c r="O12" s="147">
        <f>SUM(M12:N12)</f>
        <v>0</v>
      </c>
      <c r="P12" s="66">
        <v>2</v>
      </c>
      <c r="Q12" s="66"/>
      <c r="R12" s="147">
        <f t="shared" si="1"/>
        <v>2</v>
      </c>
      <c r="S12" s="66"/>
      <c r="T12" s="66"/>
      <c r="U12" s="66"/>
      <c r="V12" s="66"/>
      <c r="W12" s="66"/>
      <c r="X12" s="147">
        <f t="shared" si="2"/>
        <v>0</v>
      </c>
      <c r="Y12" s="66"/>
      <c r="Z12" s="66">
        <v>3</v>
      </c>
      <c r="AA12" s="66"/>
      <c r="AB12" s="66"/>
      <c r="AC12" s="66">
        <v>2</v>
      </c>
      <c r="AD12" s="147">
        <f>SUM(Y12:AC12)</f>
        <v>5</v>
      </c>
      <c r="AE12" s="148">
        <f t="shared" si="3"/>
        <v>23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2"/>
    </row>
    <row r="13" spans="1:48" ht="18.75" x14ac:dyDescent="0.3">
      <c r="A13" s="116">
        <v>3</v>
      </c>
      <c r="B13" s="116" t="s">
        <v>415</v>
      </c>
      <c r="C13" s="116" t="s">
        <v>532</v>
      </c>
      <c r="D13" s="116" t="s">
        <v>533</v>
      </c>
      <c r="E13" s="192" t="s">
        <v>542</v>
      </c>
      <c r="F13" s="159">
        <v>9</v>
      </c>
      <c r="G13" s="193">
        <v>117</v>
      </c>
      <c r="H13" s="66">
        <v>97.5</v>
      </c>
      <c r="I13" s="242">
        <v>4</v>
      </c>
      <c r="J13" s="242">
        <v>10</v>
      </c>
      <c r="K13" s="242">
        <v>3</v>
      </c>
      <c r="L13" s="147">
        <f t="shared" si="0"/>
        <v>17</v>
      </c>
      <c r="M13" s="66"/>
      <c r="N13" s="66"/>
      <c r="O13" s="147">
        <f>SUM(N13)</f>
        <v>0</v>
      </c>
      <c r="P13" s="66">
        <v>1</v>
      </c>
      <c r="Q13" s="66"/>
      <c r="R13" s="147">
        <f t="shared" si="1"/>
        <v>1</v>
      </c>
      <c r="S13" s="66"/>
      <c r="T13" s="66"/>
      <c r="U13" s="66"/>
      <c r="V13" s="66"/>
      <c r="W13" s="66"/>
      <c r="X13" s="147">
        <f t="shared" si="2"/>
        <v>0</v>
      </c>
      <c r="Y13" s="66"/>
      <c r="Z13" s="66">
        <v>2</v>
      </c>
      <c r="AA13" s="66"/>
      <c r="AB13" s="66"/>
      <c r="AC13" s="66">
        <v>2</v>
      </c>
      <c r="AD13" s="147">
        <f>SUM(Y13:AC13)</f>
        <v>4</v>
      </c>
      <c r="AE13" s="149">
        <f t="shared" si="3"/>
        <v>22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2"/>
    </row>
    <row r="14" spans="1:48" ht="18.75" x14ac:dyDescent="0.3">
      <c r="A14" s="116">
        <v>4</v>
      </c>
      <c r="B14" s="116" t="s">
        <v>434</v>
      </c>
      <c r="C14" s="116" t="s">
        <v>535</v>
      </c>
      <c r="D14" s="116" t="s">
        <v>531</v>
      </c>
      <c r="E14" s="192" t="s">
        <v>535</v>
      </c>
      <c r="F14" s="159">
        <v>16</v>
      </c>
      <c r="G14" s="193">
        <v>117</v>
      </c>
      <c r="H14" s="66"/>
      <c r="I14" s="242">
        <v>31</v>
      </c>
      <c r="J14" s="242"/>
      <c r="K14" s="242"/>
      <c r="L14" s="147">
        <f t="shared" ref="L14:L32" si="4">SUM(I14:K14)</f>
        <v>31</v>
      </c>
      <c r="M14" s="66">
        <v>3</v>
      </c>
      <c r="N14" s="66">
        <v>8</v>
      </c>
      <c r="O14" s="147">
        <f t="shared" ref="O14:O23" si="5">SUM(M14:N14)</f>
        <v>11</v>
      </c>
      <c r="P14" s="66"/>
      <c r="Q14" s="66"/>
      <c r="R14" s="147">
        <f t="shared" si="1"/>
        <v>0</v>
      </c>
      <c r="S14" s="66">
        <v>4</v>
      </c>
      <c r="T14" s="66"/>
      <c r="U14" s="66"/>
      <c r="V14" s="66"/>
      <c r="W14" s="66">
        <v>2</v>
      </c>
      <c r="X14" s="147">
        <f t="shared" si="2"/>
        <v>6</v>
      </c>
      <c r="Y14" s="66"/>
      <c r="Z14" s="66"/>
      <c r="AA14" s="66"/>
      <c r="AB14" s="66"/>
      <c r="AC14" s="66"/>
      <c r="AD14" s="147">
        <v>0</v>
      </c>
      <c r="AE14" s="149">
        <f t="shared" ref="AE14:AE29" si="6">L14+O14+R14+X14+AD14</f>
        <v>48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2"/>
    </row>
    <row r="15" spans="1:48" ht="18.75" x14ac:dyDescent="0.3">
      <c r="A15" s="116">
        <v>5</v>
      </c>
      <c r="B15" s="116" t="s">
        <v>429</v>
      </c>
      <c r="C15" s="116" t="s">
        <v>534</v>
      </c>
      <c r="D15" s="116" t="s">
        <v>531</v>
      </c>
      <c r="E15" s="192" t="s">
        <v>555</v>
      </c>
      <c r="F15" s="159">
        <v>21</v>
      </c>
      <c r="G15" s="193"/>
      <c r="H15" s="66">
        <v>97.5</v>
      </c>
      <c r="I15" s="242"/>
      <c r="J15" s="242">
        <v>14</v>
      </c>
      <c r="K15" s="242">
        <v>4</v>
      </c>
      <c r="L15" s="147">
        <f t="shared" si="4"/>
        <v>18</v>
      </c>
      <c r="M15" s="66"/>
      <c r="N15" s="66"/>
      <c r="O15" s="147">
        <f t="shared" si="5"/>
        <v>0</v>
      </c>
      <c r="P15" s="66">
        <v>2</v>
      </c>
      <c r="Q15" s="66">
        <v>1</v>
      </c>
      <c r="R15" s="147">
        <f t="shared" si="1"/>
        <v>3</v>
      </c>
      <c r="S15" s="66"/>
      <c r="T15" s="66"/>
      <c r="U15" s="66"/>
      <c r="V15" s="66"/>
      <c r="W15" s="66"/>
      <c r="X15" s="147">
        <f t="shared" si="2"/>
        <v>0</v>
      </c>
      <c r="Y15" s="66"/>
      <c r="Z15" s="66"/>
      <c r="AA15" s="66"/>
      <c r="AB15" s="66"/>
      <c r="AC15" s="66">
        <v>2</v>
      </c>
      <c r="AD15" s="147">
        <f>SUM(Y15:AC15)</f>
        <v>2</v>
      </c>
      <c r="AE15" s="149">
        <f t="shared" si="6"/>
        <v>23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2"/>
    </row>
    <row r="16" spans="1:48" ht="18.75" x14ac:dyDescent="0.3">
      <c r="A16" s="116">
        <v>6</v>
      </c>
      <c r="B16" s="116" t="s">
        <v>417</v>
      </c>
      <c r="C16" s="116" t="s">
        <v>536</v>
      </c>
      <c r="D16" s="116" t="s">
        <v>531</v>
      </c>
      <c r="E16" s="192" t="s">
        <v>535</v>
      </c>
      <c r="F16" s="159">
        <v>24</v>
      </c>
      <c r="G16" s="193">
        <v>117</v>
      </c>
      <c r="H16" s="66"/>
      <c r="I16" s="242">
        <v>23</v>
      </c>
      <c r="J16" s="242"/>
      <c r="K16" s="242"/>
      <c r="L16" s="147">
        <f t="shared" si="4"/>
        <v>23</v>
      </c>
      <c r="M16" s="66">
        <v>2</v>
      </c>
      <c r="N16" s="66">
        <v>4</v>
      </c>
      <c r="O16" s="147">
        <f t="shared" si="5"/>
        <v>6</v>
      </c>
      <c r="P16" s="66"/>
      <c r="Q16" s="66"/>
      <c r="R16" s="147">
        <f t="shared" si="1"/>
        <v>0</v>
      </c>
      <c r="S16" s="66">
        <v>4</v>
      </c>
      <c r="T16" s="66">
        <v>2</v>
      </c>
      <c r="U16" s="66"/>
      <c r="V16" s="66"/>
      <c r="W16" s="66">
        <v>2</v>
      </c>
      <c r="X16" s="147">
        <f t="shared" si="2"/>
        <v>8</v>
      </c>
      <c r="Y16" s="66"/>
      <c r="Z16" s="66"/>
      <c r="AA16" s="66"/>
      <c r="AB16" s="66"/>
      <c r="AC16" s="66"/>
      <c r="AD16" s="147">
        <v>0</v>
      </c>
      <c r="AE16" s="149">
        <f t="shared" si="6"/>
        <v>37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2"/>
    </row>
    <row r="17" spans="1:48" ht="18.75" x14ac:dyDescent="0.3">
      <c r="A17" s="116">
        <v>7</v>
      </c>
      <c r="B17" s="116" t="s">
        <v>411</v>
      </c>
      <c r="C17" s="116" t="s">
        <v>537</v>
      </c>
      <c r="D17" s="116" t="s">
        <v>538</v>
      </c>
      <c r="E17" s="192" t="s">
        <v>556</v>
      </c>
      <c r="F17" s="159">
        <v>46</v>
      </c>
      <c r="G17" s="193"/>
      <c r="H17" s="66">
        <v>97.5</v>
      </c>
      <c r="I17" s="242"/>
      <c r="J17" s="242">
        <v>8</v>
      </c>
      <c r="K17" s="242"/>
      <c r="L17" s="147">
        <f t="shared" si="4"/>
        <v>8</v>
      </c>
      <c r="M17" s="66"/>
      <c r="N17" s="66"/>
      <c r="O17" s="147">
        <f t="shared" si="5"/>
        <v>0</v>
      </c>
      <c r="P17" s="66">
        <v>1</v>
      </c>
      <c r="Q17" s="66"/>
      <c r="R17" s="147">
        <f t="shared" si="1"/>
        <v>1</v>
      </c>
      <c r="S17" s="66"/>
      <c r="T17" s="66"/>
      <c r="U17" s="66"/>
      <c r="V17" s="66"/>
      <c r="W17" s="66"/>
      <c r="X17" s="147">
        <f t="shared" si="2"/>
        <v>0</v>
      </c>
      <c r="Y17" s="66"/>
      <c r="Z17" s="66"/>
      <c r="AA17" s="66"/>
      <c r="AB17" s="66"/>
      <c r="AC17" s="66">
        <v>2</v>
      </c>
      <c r="AD17" s="147">
        <f>SUM(Y17:AC17)</f>
        <v>2</v>
      </c>
      <c r="AE17" s="149">
        <f t="shared" si="6"/>
        <v>11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2"/>
    </row>
    <row r="18" spans="1:48" ht="18.75" x14ac:dyDescent="0.3">
      <c r="A18" s="116">
        <v>8</v>
      </c>
      <c r="B18" s="116" t="s">
        <v>418</v>
      </c>
      <c r="C18" s="116" t="s">
        <v>539</v>
      </c>
      <c r="D18" s="116" t="s">
        <v>540</v>
      </c>
      <c r="E18" s="192" t="s">
        <v>557</v>
      </c>
      <c r="F18" s="159">
        <v>39</v>
      </c>
      <c r="G18" s="193"/>
      <c r="H18" s="66">
        <v>97.5</v>
      </c>
      <c r="I18" s="242"/>
      <c r="J18" s="242">
        <v>17</v>
      </c>
      <c r="K18" s="242">
        <v>6</v>
      </c>
      <c r="L18" s="147">
        <f t="shared" si="4"/>
        <v>23</v>
      </c>
      <c r="M18" s="66"/>
      <c r="N18" s="66"/>
      <c r="O18" s="147">
        <f t="shared" si="5"/>
        <v>0</v>
      </c>
      <c r="P18" s="66">
        <v>2</v>
      </c>
      <c r="Q18" s="66">
        <v>1</v>
      </c>
      <c r="R18" s="147">
        <f t="shared" si="1"/>
        <v>3</v>
      </c>
      <c r="S18" s="66"/>
      <c r="T18" s="66"/>
      <c r="U18" s="66"/>
      <c r="V18" s="66"/>
      <c r="W18" s="66"/>
      <c r="X18" s="147">
        <f t="shared" si="2"/>
        <v>0</v>
      </c>
      <c r="Y18" s="66"/>
      <c r="Z18" s="66"/>
      <c r="AA18" s="66"/>
      <c r="AB18" s="66"/>
      <c r="AC18" s="66">
        <v>2</v>
      </c>
      <c r="AD18" s="147">
        <v>2</v>
      </c>
      <c r="AE18" s="149">
        <f t="shared" si="6"/>
        <v>28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2"/>
    </row>
    <row r="19" spans="1:48" ht="18.75" x14ac:dyDescent="0.3">
      <c r="A19" s="116">
        <v>9</v>
      </c>
      <c r="B19" s="116" t="s">
        <v>443</v>
      </c>
      <c r="C19" s="116" t="s">
        <v>541</v>
      </c>
      <c r="D19" s="116" t="s">
        <v>540</v>
      </c>
      <c r="E19" s="192" t="s">
        <v>558</v>
      </c>
      <c r="F19" s="159">
        <v>34</v>
      </c>
      <c r="G19" s="193">
        <v>117</v>
      </c>
      <c r="H19" s="66">
        <v>97.5</v>
      </c>
      <c r="I19" s="242">
        <v>15</v>
      </c>
      <c r="J19" s="242">
        <v>15</v>
      </c>
      <c r="K19" s="242"/>
      <c r="L19" s="147">
        <f t="shared" si="4"/>
        <v>30</v>
      </c>
      <c r="M19" s="66">
        <v>2</v>
      </c>
      <c r="N19" s="66">
        <v>2</v>
      </c>
      <c r="O19" s="147">
        <f t="shared" si="5"/>
        <v>4</v>
      </c>
      <c r="P19" s="66">
        <v>2</v>
      </c>
      <c r="Q19" s="66">
        <v>2</v>
      </c>
      <c r="R19" s="147">
        <f t="shared" si="1"/>
        <v>4</v>
      </c>
      <c r="S19" s="66"/>
      <c r="T19" s="66"/>
      <c r="U19" s="66"/>
      <c r="V19" s="66"/>
      <c r="W19" s="66"/>
      <c r="X19" s="147">
        <f t="shared" si="2"/>
        <v>0</v>
      </c>
      <c r="Y19" s="66">
        <v>8</v>
      </c>
      <c r="Z19" s="66">
        <v>2</v>
      </c>
      <c r="AA19" s="66"/>
      <c r="AB19" s="66"/>
      <c r="AC19" s="66">
        <v>2</v>
      </c>
      <c r="AD19" s="147">
        <f>SUM(Y19:AC19)</f>
        <v>12</v>
      </c>
      <c r="AE19" s="149">
        <f t="shared" si="6"/>
        <v>50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2"/>
    </row>
    <row r="20" spans="1:48" ht="18.75" x14ac:dyDescent="0.3">
      <c r="A20" s="116">
        <v>10</v>
      </c>
      <c r="B20" s="116" t="s">
        <v>420</v>
      </c>
      <c r="C20" s="116" t="s">
        <v>542</v>
      </c>
      <c r="D20" s="116" t="s">
        <v>530</v>
      </c>
      <c r="E20" s="192" t="s">
        <v>554</v>
      </c>
      <c r="F20" s="159">
        <v>36</v>
      </c>
      <c r="G20" s="193"/>
      <c r="H20" s="66">
        <v>97.5</v>
      </c>
      <c r="I20" s="242"/>
      <c r="J20" s="242">
        <v>22</v>
      </c>
      <c r="K20" s="242">
        <v>8</v>
      </c>
      <c r="L20" s="147">
        <f t="shared" si="4"/>
        <v>30</v>
      </c>
      <c r="M20" s="66"/>
      <c r="N20" s="66"/>
      <c r="O20" s="147">
        <f t="shared" si="5"/>
        <v>0</v>
      </c>
      <c r="P20" s="66">
        <v>3</v>
      </c>
      <c r="Q20" s="66">
        <v>6</v>
      </c>
      <c r="R20" s="147">
        <f t="shared" si="1"/>
        <v>9</v>
      </c>
      <c r="S20" s="66"/>
      <c r="T20" s="66"/>
      <c r="U20" s="66"/>
      <c r="V20" s="66"/>
      <c r="W20" s="66"/>
      <c r="X20" s="147">
        <f t="shared" si="2"/>
        <v>0</v>
      </c>
      <c r="Y20" s="66"/>
      <c r="Z20" s="66"/>
      <c r="AA20" s="66"/>
      <c r="AB20" s="66"/>
      <c r="AC20" s="66">
        <v>2</v>
      </c>
      <c r="AD20" s="147">
        <f>SUM(Y20:AC20)</f>
        <v>2</v>
      </c>
      <c r="AE20" s="149">
        <f t="shared" si="6"/>
        <v>41</v>
      </c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2"/>
    </row>
    <row r="21" spans="1:48" ht="18.75" x14ac:dyDescent="0.3">
      <c r="A21" s="116">
        <v>11</v>
      </c>
      <c r="B21" s="116" t="s">
        <v>543</v>
      </c>
      <c r="C21" s="116" t="s">
        <v>544</v>
      </c>
      <c r="D21" s="116" t="s">
        <v>545</v>
      </c>
      <c r="E21" s="192" t="s">
        <v>559</v>
      </c>
      <c r="F21" s="159">
        <v>22</v>
      </c>
      <c r="G21" s="193">
        <v>117</v>
      </c>
      <c r="H21" s="66">
        <v>97.5</v>
      </c>
      <c r="I21" s="242">
        <v>2</v>
      </c>
      <c r="J21" s="242">
        <v>22</v>
      </c>
      <c r="K21" s="242">
        <v>6</v>
      </c>
      <c r="L21" s="147">
        <f t="shared" si="4"/>
        <v>30</v>
      </c>
      <c r="M21" s="66"/>
      <c r="N21" s="66"/>
      <c r="O21" s="147">
        <f t="shared" si="5"/>
        <v>0</v>
      </c>
      <c r="P21" s="66">
        <v>3</v>
      </c>
      <c r="Q21" s="66">
        <v>3</v>
      </c>
      <c r="R21" s="147">
        <f t="shared" si="1"/>
        <v>6</v>
      </c>
      <c r="S21" s="66"/>
      <c r="T21" s="66"/>
      <c r="U21" s="66"/>
      <c r="V21" s="66"/>
      <c r="W21" s="66"/>
      <c r="X21" s="147">
        <f t="shared" si="2"/>
        <v>0</v>
      </c>
      <c r="Y21" s="66">
        <v>4</v>
      </c>
      <c r="Z21" s="66">
        <v>2</v>
      </c>
      <c r="AA21" s="66"/>
      <c r="AB21" s="66"/>
      <c r="AC21" s="66">
        <v>2</v>
      </c>
      <c r="AD21" s="147">
        <f>SUM(Y21:AC21)</f>
        <v>8</v>
      </c>
      <c r="AE21" s="149">
        <f t="shared" si="6"/>
        <v>44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2"/>
    </row>
    <row r="22" spans="1:48" ht="18.75" x14ac:dyDescent="0.3">
      <c r="A22" s="116">
        <v>12</v>
      </c>
      <c r="B22" s="116" t="s">
        <v>421</v>
      </c>
      <c r="C22" s="116" t="s">
        <v>535</v>
      </c>
      <c r="D22" s="116" t="s">
        <v>530</v>
      </c>
      <c r="E22" s="192" t="s">
        <v>560</v>
      </c>
      <c r="F22" s="159">
        <v>33</v>
      </c>
      <c r="G22" s="193">
        <v>117</v>
      </c>
      <c r="H22" s="66"/>
      <c r="I22" s="242">
        <v>18</v>
      </c>
      <c r="J22" s="242"/>
      <c r="K22" s="242"/>
      <c r="L22" s="147">
        <f t="shared" si="4"/>
        <v>18</v>
      </c>
      <c r="M22" s="66">
        <v>2</v>
      </c>
      <c r="N22" s="66">
        <v>4</v>
      </c>
      <c r="O22" s="147">
        <f t="shared" si="5"/>
        <v>6</v>
      </c>
      <c r="P22" s="66"/>
      <c r="Q22" s="66"/>
      <c r="R22" s="147">
        <f t="shared" si="1"/>
        <v>0</v>
      </c>
      <c r="S22" s="66">
        <v>4</v>
      </c>
      <c r="T22" s="66"/>
      <c r="U22" s="66"/>
      <c r="V22" s="66"/>
      <c r="W22" s="66">
        <v>2</v>
      </c>
      <c r="X22" s="147">
        <f t="shared" si="2"/>
        <v>6</v>
      </c>
      <c r="Y22" s="66"/>
      <c r="Z22" s="66"/>
      <c r="AA22" s="66"/>
      <c r="AB22" s="66"/>
      <c r="AC22" s="66"/>
      <c r="AD22" s="147">
        <v>0</v>
      </c>
      <c r="AE22" s="149">
        <f t="shared" si="6"/>
        <v>30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2"/>
    </row>
    <row r="23" spans="1:48" ht="18.75" x14ac:dyDescent="0.3">
      <c r="A23" s="116">
        <v>13</v>
      </c>
      <c r="B23" s="116" t="s">
        <v>422</v>
      </c>
      <c r="C23" s="116" t="s">
        <v>535</v>
      </c>
      <c r="D23" s="116" t="s">
        <v>540</v>
      </c>
      <c r="E23" s="192" t="s">
        <v>535</v>
      </c>
      <c r="F23" s="159">
        <v>45</v>
      </c>
      <c r="G23" s="193">
        <v>117</v>
      </c>
      <c r="H23" s="66"/>
      <c r="I23" s="242">
        <v>16</v>
      </c>
      <c r="J23" s="242"/>
      <c r="K23" s="242"/>
      <c r="L23" s="147">
        <f t="shared" si="4"/>
        <v>16</v>
      </c>
      <c r="M23" s="66">
        <v>2</v>
      </c>
      <c r="N23" s="66">
        <v>4</v>
      </c>
      <c r="O23" s="147">
        <f t="shared" si="5"/>
        <v>6</v>
      </c>
      <c r="P23" s="66"/>
      <c r="Q23" s="66"/>
      <c r="R23" s="147">
        <f t="shared" si="1"/>
        <v>0</v>
      </c>
      <c r="S23" s="66">
        <v>4</v>
      </c>
      <c r="T23" s="66"/>
      <c r="U23" s="66"/>
      <c r="V23" s="66"/>
      <c r="W23" s="66">
        <v>2</v>
      </c>
      <c r="X23" s="147">
        <f t="shared" si="2"/>
        <v>6</v>
      </c>
      <c r="Y23" s="66"/>
      <c r="Z23" s="66"/>
      <c r="AA23" s="66"/>
      <c r="AB23" s="66"/>
      <c r="AC23" s="66"/>
      <c r="AD23" s="147">
        <v>0</v>
      </c>
      <c r="AE23" s="149">
        <f t="shared" si="6"/>
        <v>28</v>
      </c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2"/>
    </row>
    <row r="24" spans="1:48" ht="18.75" x14ac:dyDescent="0.3">
      <c r="A24" s="116">
        <v>14</v>
      </c>
      <c r="B24" s="116" t="s">
        <v>423</v>
      </c>
      <c r="C24" s="116" t="s">
        <v>546</v>
      </c>
      <c r="D24" s="116" t="s">
        <v>530</v>
      </c>
      <c r="E24" s="192" t="s">
        <v>561</v>
      </c>
      <c r="F24" s="159">
        <v>39</v>
      </c>
      <c r="G24" s="193"/>
      <c r="H24" s="66">
        <v>97.5</v>
      </c>
      <c r="I24" s="242"/>
      <c r="J24" s="242">
        <v>12</v>
      </c>
      <c r="K24" s="242">
        <v>8</v>
      </c>
      <c r="L24" s="147">
        <f t="shared" si="4"/>
        <v>20</v>
      </c>
      <c r="M24" s="66"/>
      <c r="N24" s="66"/>
      <c r="O24" s="147">
        <v>0</v>
      </c>
      <c r="P24" s="66">
        <v>2</v>
      </c>
      <c r="Q24" s="66">
        <v>3</v>
      </c>
      <c r="R24" s="147">
        <f t="shared" si="1"/>
        <v>5</v>
      </c>
      <c r="S24" s="66"/>
      <c r="T24" s="66"/>
      <c r="U24" s="66"/>
      <c r="V24" s="66"/>
      <c r="W24" s="66"/>
      <c r="X24" s="147">
        <f t="shared" si="2"/>
        <v>0</v>
      </c>
      <c r="Y24" s="66"/>
      <c r="Z24" s="66">
        <v>2</v>
      </c>
      <c r="AA24" s="66"/>
      <c r="AB24" s="66"/>
      <c r="AC24" s="66">
        <v>2</v>
      </c>
      <c r="AD24" s="147">
        <f>SUM(Y24:AC24)</f>
        <v>4</v>
      </c>
      <c r="AE24" s="149">
        <f t="shared" si="6"/>
        <v>29</v>
      </c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2"/>
    </row>
    <row r="25" spans="1:48" ht="18.75" x14ac:dyDescent="0.3">
      <c r="A25" s="116">
        <v>15</v>
      </c>
      <c r="B25" s="116" t="s">
        <v>424</v>
      </c>
      <c r="C25" s="116" t="s">
        <v>547</v>
      </c>
      <c r="D25" s="116" t="s">
        <v>548</v>
      </c>
      <c r="E25" s="192" t="s">
        <v>562</v>
      </c>
      <c r="F25" s="159">
        <v>7</v>
      </c>
      <c r="G25" s="193"/>
      <c r="H25" s="66">
        <v>97.5</v>
      </c>
      <c r="I25" s="242"/>
      <c r="J25" s="242">
        <v>12</v>
      </c>
      <c r="K25" s="242">
        <v>6</v>
      </c>
      <c r="L25" s="147">
        <f t="shared" si="4"/>
        <v>18</v>
      </c>
      <c r="M25" s="66"/>
      <c r="N25" s="66"/>
      <c r="O25" s="147">
        <v>0</v>
      </c>
      <c r="P25" s="66">
        <v>2</v>
      </c>
      <c r="Q25" s="66">
        <v>2</v>
      </c>
      <c r="R25" s="147">
        <f t="shared" si="1"/>
        <v>4</v>
      </c>
      <c r="S25" s="66"/>
      <c r="T25" s="66"/>
      <c r="U25" s="66"/>
      <c r="V25" s="66"/>
      <c r="W25" s="66"/>
      <c r="X25" s="147">
        <f t="shared" si="2"/>
        <v>0</v>
      </c>
      <c r="Y25" s="66"/>
      <c r="Z25" s="66"/>
      <c r="AA25" s="66"/>
      <c r="AB25" s="66"/>
      <c r="AC25" s="66">
        <v>2</v>
      </c>
      <c r="AD25" s="147">
        <f>SUM(Y25:AC25)</f>
        <v>2</v>
      </c>
      <c r="AE25" s="149">
        <f t="shared" si="6"/>
        <v>24</v>
      </c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2"/>
    </row>
    <row r="26" spans="1:48" ht="18.75" x14ac:dyDescent="0.3">
      <c r="A26" s="116">
        <v>16</v>
      </c>
      <c r="B26" s="116" t="s">
        <v>425</v>
      </c>
      <c r="C26" s="116" t="s">
        <v>541</v>
      </c>
      <c r="D26" s="116" t="s">
        <v>549</v>
      </c>
      <c r="E26" s="192" t="s">
        <v>558</v>
      </c>
      <c r="F26" s="159">
        <v>26</v>
      </c>
      <c r="G26" s="193">
        <v>117</v>
      </c>
      <c r="H26" s="66">
        <v>97.5</v>
      </c>
      <c r="I26" s="242">
        <v>6</v>
      </c>
      <c r="J26" s="242">
        <v>7</v>
      </c>
      <c r="K26" s="242">
        <v>10</v>
      </c>
      <c r="L26" s="147">
        <f t="shared" si="4"/>
        <v>23</v>
      </c>
      <c r="M26" s="66">
        <v>1</v>
      </c>
      <c r="N26" s="66">
        <v>1</v>
      </c>
      <c r="O26" s="147">
        <f>SUM(M26:N26)</f>
        <v>2</v>
      </c>
      <c r="P26" s="66">
        <v>2</v>
      </c>
      <c r="Q26" s="66">
        <v>2</v>
      </c>
      <c r="R26" s="147">
        <f t="shared" si="1"/>
        <v>4</v>
      </c>
      <c r="S26" s="66">
        <v>4</v>
      </c>
      <c r="T26" s="66"/>
      <c r="U26" s="66"/>
      <c r="V26" s="66"/>
      <c r="W26" s="66"/>
      <c r="X26" s="147">
        <f t="shared" si="2"/>
        <v>4</v>
      </c>
      <c r="Y26" s="66">
        <v>4</v>
      </c>
      <c r="Z26" s="66"/>
      <c r="AA26" s="66"/>
      <c r="AB26" s="66"/>
      <c r="AC26" s="66">
        <v>2</v>
      </c>
      <c r="AD26" s="147">
        <f>SUM(Y26:AC26)</f>
        <v>6</v>
      </c>
      <c r="AE26" s="149">
        <f t="shared" si="6"/>
        <v>39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2"/>
    </row>
    <row r="27" spans="1:48" ht="18.75" x14ac:dyDescent="0.3">
      <c r="A27" s="116">
        <v>17</v>
      </c>
      <c r="B27" s="116" t="s">
        <v>413</v>
      </c>
      <c r="C27" s="116" t="s">
        <v>550</v>
      </c>
      <c r="D27" s="116" t="s">
        <v>551</v>
      </c>
      <c r="E27" s="192" t="s">
        <v>563</v>
      </c>
      <c r="F27" s="159">
        <v>26</v>
      </c>
      <c r="G27" s="193"/>
      <c r="H27" s="66">
        <v>97.5</v>
      </c>
      <c r="I27" s="242"/>
      <c r="J27" s="242">
        <v>10</v>
      </c>
      <c r="K27" s="242">
        <v>4</v>
      </c>
      <c r="L27" s="147">
        <f t="shared" si="4"/>
        <v>14</v>
      </c>
      <c r="M27" s="66"/>
      <c r="N27" s="66"/>
      <c r="O27" s="147">
        <v>0</v>
      </c>
      <c r="P27" s="66"/>
      <c r="Q27" s="66"/>
      <c r="R27" s="147">
        <f t="shared" si="1"/>
        <v>0</v>
      </c>
      <c r="S27" s="66"/>
      <c r="T27" s="66"/>
      <c r="U27" s="66"/>
      <c r="V27" s="66"/>
      <c r="W27" s="66"/>
      <c r="X27" s="147">
        <f t="shared" si="2"/>
        <v>0</v>
      </c>
      <c r="Y27" s="66"/>
      <c r="Z27" s="66"/>
      <c r="AA27" s="66"/>
      <c r="AB27" s="66"/>
      <c r="AC27" s="66">
        <v>2</v>
      </c>
      <c r="AD27" s="147">
        <f>SUM(Y27:AC27)</f>
        <v>2</v>
      </c>
      <c r="AE27" s="149">
        <f t="shared" si="6"/>
        <v>16</v>
      </c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2"/>
    </row>
    <row r="28" spans="1:48" ht="18.75" x14ac:dyDescent="0.3">
      <c r="A28" s="116">
        <v>18</v>
      </c>
      <c r="B28" s="116" t="s">
        <v>448</v>
      </c>
      <c r="C28" s="116" t="s">
        <v>552</v>
      </c>
      <c r="D28" s="116" t="s">
        <v>530</v>
      </c>
      <c r="E28" s="192" t="s">
        <v>564</v>
      </c>
      <c r="F28" s="159">
        <v>9</v>
      </c>
      <c r="G28" s="193"/>
      <c r="H28" s="66">
        <v>97.5</v>
      </c>
      <c r="I28" s="242"/>
      <c r="J28" s="242">
        <v>17</v>
      </c>
      <c r="K28" s="242"/>
      <c r="L28" s="147">
        <f t="shared" si="4"/>
        <v>17</v>
      </c>
      <c r="M28" s="66"/>
      <c r="N28" s="66"/>
      <c r="O28" s="147">
        <v>0</v>
      </c>
      <c r="P28" s="66">
        <v>2</v>
      </c>
      <c r="Q28" s="66">
        <v>1</v>
      </c>
      <c r="R28" s="147">
        <f t="shared" si="1"/>
        <v>3</v>
      </c>
      <c r="S28" s="66"/>
      <c r="T28" s="66"/>
      <c r="U28" s="66"/>
      <c r="V28" s="66"/>
      <c r="W28" s="66"/>
      <c r="X28" s="147">
        <f t="shared" si="2"/>
        <v>0</v>
      </c>
      <c r="Y28" s="66">
        <v>8</v>
      </c>
      <c r="Z28" s="66"/>
      <c r="AA28" s="66"/>
      <c r="AB28" s="66"/>
      <c r="AC28" s="66">
        <v>2</v>
      </c>
      <c r="AD28" s="147">
        <f>SUM(Y28:AC28)</f>
        <v>10</v>
      </c>
      <c r="AE28" s="149">
        <f t="shared" si="6"/>
        <v>30</v>
      </c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2"/>
    </row>
    <row r="29" spans="1:48" ht="18.75" x14ac:dyDescent="0.3">
      <c r="A29" s="116">
        <v>19</v>
      </c>
      <c r="B29" s="116" t="s">
        <v>439</v>
      </c>
      <c r="C29" s="116" t="s">
        <v>535</v>
      </c>
      <c r="D29" s="116" t="s">
        <v>540</v>
      </c>
      <c r="E29" s="192" t="s">
        <v>535</v>
      </c>
      <c r="F29" s="159">
        <v>30</v>
      </c>
      <c r="G29" s="193">
        <v>117</v>
      </c>
      <c r="H29" s="66"/>
      <c r="I29" s="242">
        <v>19</v>
      </c>
      <c r="J29" s="242"/>
      <c r="K29" s="242"/>
      <c r="L29" s="147">
        <f t="shared" si="4"/>
        <v>19</v>
      </c>
      <c r="M29" s="66">
        <v>2</v>
      </c>
      <c r="N29" s="66">
        <v>4</v>
      </c>
      <c r="O29" s="147">
        <f>SUM(M29:N29)</f>
        <v>6</v>
      </c>
      <c r="P29" s="66"/>
      <c r="Q29" s="66"/>
      <c r="R29" s="147">
        <f t="shared" si="1"/>
        <v>0</v>
      </c>
      <c r="S29" s="66">
        <v>4</v>
      </c>
      <c r="T29" s="66">
        <v>2</v>
      </c>
      <c r="U29" s="66"/>
      <c r="V29" s="66"/>
      <c r="W29" s="66">
        <v>2</v>
      </c>
      <c r="X29" s="147">
        <f t="shared" si="2"/>
        <v>8</v>
      </c>
      <c r="Y29" s="66"/>
      <c r="Z29" s="66"/>
      <c r="AA29" s="66"/>
      <c r="AB29" s="66"/>
      <c r="AC29" s="66"/>
      <c r="AD29" s="147">
        <v>0</v>
      </c>
      <c r="AE29" s="149">
        <f t="shared" si="6"/>
        <v>33</v>
      </c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2"/>
    </row>
    <row r="30" spans="1:48" ht="18.75" x14ac:dyDescent="0.3">
      <c r="A30" s="116">
        <v>20</v>
      </c>
      <c r="B30" s="116" t="s">
        <v>436</v>
      </c>
      <c r="C30" s="116" t="s">
        <v>535</v>
      </c>
      <c r="D30" s="116" t="s">
        <v>540</v>
      </c>
      <c r="E30" s="192" t="s">
        <v>535</v>
      </c>
      <c r="F30" s="159">
        <v>9</v>
      </c>
      <c r="G30" s="193">
        <v>117</v>
      </c>
      <c r="H30" s="66"/>
      <c r="I30" s="242">
        <v>16</v>
      </c>
      <c r="J30" s="242"/>
      <c r="K30" s="242"/>
      <c r="L30" s="147">
        <f t="shared" si="4"/>
        <v>16</v>
      </c>
      <c r="M30" s="66">
        <v>2</v>
      </c>
      <c r="N30" s="66">
        <v>4</v>
      </c>
      <c r="O30" s="147">
        <f t="shared" ref="O30" si="7">SUM(M30:N30)</f>
        <v>6</v>
      </c>
      <c r="P30" s="66"/>
      <c r="Q30" s="66"/>
      <c r="R30" s="147">
        <f t="shared" si="1"/>
        <v>0</v>
      </c>
      <c r="S30" s="66">
        <v>4</v>
      </c>
      <c r="T30" s="66"/>
      <c r="U30" s="66"/>
      <c r="V30" s="66"/>
      <c r="W30" s="66">
        <v>2</v>
      </c>
      <c r="X30" s="147">
        <f t="shared" si="2"/>
        <v>6</v>
      </c>
      <c r="Y30" s="66"/>
      <c r="Z30" s="66"/>
      <c r="AA30" s="66"/>
      <c r="AB30" s="66"/>
      <c r="AC30" s="66"/>
      <c r="AD30" s="147"/>
      <c r="AE30" s="149">
        <f>L30+O30+R30+X30</f>
        <v>28</v>
      </c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2"/>
    </row>
    <row r="31" spans="1:48" ht="18.75" x14ac:dyDescent="0.3">
      <c r="A31" s="116">
        <v>21</v>
      </c>
      <c r="B31" s="116" t="s">
        <v>696</v>
      </c>
      <c r="C31" s="116" t="s">
        <v>546</v>
      </c>
      <c r="D31" s="116" t="s">
        <v>787</v>
      </c>
      <c r="E31" s="192" t="s">
        <v>564</v>
      </c>
      <c r="F31" s="159">
        <v>0</v>
      </c>
      <c r="G31" s="193"/>
      <c r="H31" s="66">
        <v>97.5</v>
      </c>
      <c r="I31" s="242"/>
      <c r="J31" s="242">
        <v>12</v>
      </c>
      <c r="K31" s="242"/>
      <c r="L31" s="147">
        <f t="shared" si="4"/>
        <v>12</v>
      </c>
      <c r="M31" s="66"/>
      <c r="N31" s="66"/>
      <c r="O31" s="147">
        <v>0</v>
      </c>
      <c r="P31" s="66">
        <v>1</v>
      </c>
      <c r="Q31" s="66">
        <v>1</v>
      </c>
      <c r="R31" s="147">
        <f t="shared" si="1"/>
        <v>2</v>
      </c>
      <c r="S31" s="66"/>
      <c r="T31" s="66"/>
      <c r="U31" s="66"/>
      <c r="V31" s="66"/>
      <c r="W31" s="66"/>
      <c r="X31" s="147">
        <f t="shared" si="2"/>
        <v>0</v>
      </c>
      <c r="Y31" s="66">
        <v>4</v>
      </c>
      <c r="Z31" s="66"/>
      <c r="AA31" s="66"/>
      <c r="AB31" s="66"/>
      <c r="AC31" s="66">
        <v>2</v>
      </c>
      <c r="AD31" s="147">
        <f>SUM(Y31:AC31)</f>
        <v>6</v>
      </c>
      <c r="AE31" s="149">
        <f>L31+O31+R31+X31+AD31</f>
        <v>20</v>
      </c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2"/>
    </row>
    <row r="32" spans="1:48" ht="18.75" x14ac:dyDescent="0.3">
      <c r="A32" s="116">
        <v>22</v>
      </c>
      <c r="B32" s="116" t="s">
        <v>659</v>
      </c>
      <c r="C32" s="116" t="s">
        <v>542</v>
      </c>
      <c r="D32" s="116" t="s">
        <v>893</v>
      </c>
      <c r="E32" s="192" t="s">
        <v>554</v>
      </c>
      <c r="F32" s="159">
        <v>0</v>
      </c>
      <c r="G32" s="193">
        <v>117</v>
      </c>
      <c r="H32" s="66">
        <v>97.5</v>
      </c>
      <c r="I32" s="242">
        <v>6</v>
      </c>
      <c r="J32" s="242">
        <v>11</v>
      </c>
      <c r="K32" s="242"/>
      <c r="L32" s="147">
        <f t="shared" si="4"/>
        <v>17</v>
      </c>
      <c r="M32" s="66">
        <v>1</v>
      </c>
      <c r="N32" s="66"/>
      <c r="O32" s="147">
        <f t="shared" ref="O32" si="8">SUM(M32:N32)</f>
        <v>1</v>
      </c>
      <c r="P32" s="66">
        <v>1</v>
      </c>
      <c r="Q32" s="66"/>
      <c r="R32" s="147">
        <f t="shared" si="1"/>
        <v>1</v>
      </c>
      <c r="S32" s="66"/>
      <c r="T32" s="66"/>
      <c r="U32" s="66"/>
      <c r="V32" s="66"/>
      <c r="W32" s="66"/>
      <c r="X32" s="147">
        <f t="shared" si="2"/>
        <v>0</v>
      </c>
      <c r="Y32" s="66">
        <v>8</v>
      </c>
      <c r="Z32" s="66"/>
      <c r="AA32" s="66"/>
      <c r="AB32" s="66"/>
      <c r="AC32" s="66">
        <v>2</v>
      </c>
      <c r="AD32" s="147">
        <f>SUM(Y32:AC32)</f>
        <v>10</v>
      </c>
      <c r="AE32" s="149">
        <f t="shared" ref="AE32" si="9">L32+O32+R32+X32+AD32</f>
        <v>29</v>
      </c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2"/>
    </row>
    <row r="33" spans="1:48" ht="18.75" x14ac:dyDescent="0.3">
      <c r="A33" s="116"/>
      <c r="B33" s="116" t="s">
        <v>894</v>
      </c>
      <c r="C33" s="116"/>
      <c r="D33" s="116"/>
      <c r="E33" s="192"/>
      <c r="F33" s="159"/>
      <c r="G33" s="193"/>
      <c r="H33" s="66"/>
      <c r="I33" s="250">
        <f t="shared" ref="I33:AE33" si="10">SUM(I11:I32)</f>
        <v>158</v>
      </c>
      <c r="J33" s="250">
        <f t="shared" si="10"/>
        <v>209</v>
      </c>
      <c r="K33" s="250">
        <f t="shared" si="10"/>
        <v>61</v>
      </c>
      <c r="L33" s="147">
        <f t="shared" si="10"/>
        <v>428</v>
      </c>
      <c r="M33" s="26">
        <f t="shared" si="10"/>
        <v>17</v>
      </c>
      <c r="N33" s="26">
        <f t="shared" si="10"/>
        <v>31</v>
      </c>
      <c r="O33" s="251">
        <f t="shared" si="10"/>
        <v>48</v>
      </c>
      <c r="P33" s="26">
        <f t="shared" si="10"/>
        <v>27</v>
      </c>
      <c r="Q33" s="26">
        <f t="shared" si="10"/>
        <v>23</v>
      </c>
      <c r="R33" s="251">
        <f t="shared" si="10"/>
        <v>50</v>
      </c>
      <c r="S33" s="26">
        <f t="shared" si="10"/>
        <v>28</v>
      </c>
      <c r="T33" s="26">
        <f t="shared" si="10"/>
        <v>4</v>
      </c>
      <c r="U33" s="26">
        <f t="shared" si="10"/>
        <v>0</v>
      </c>
      <c r="V33" s="26">
        <f t="shared" si="10"/>
        <v>0</v>
      </c>
      <c r="W33" s="26">
        <f t="shared" si="10"/>
        <v>12</v>
      </c>
      <c r="X33" s="251">
        <f t="shared" si="10"/>
        <v>44</v>
      </c>
      <c r="Y33" s="26">
        <f t="shared" si="10"/>
        <v>36</v>
      </c>
      <c r="Z33" s="26">
        <f t="shared" si="10"/>
        <v>15</v>
      </c>
      <c r="AA33" s="26">
        <f t="shared" si="10"/>
        <v>0</v>
      </c>
      <c r="AB33" s="26">
        <f t="shared" si="10"/>
        <v>0</v>
      </c>
      <c r="AC33" s="26">
        <f t="shared" si="10"/>
        <v>32</v>
      </c>
      <c r="AD33" s="251">
        <f t="shared" si="10"/>
        <v>83</v>
      </c>
      <c r="AE33" s="252">
        <f t="shared" si="10"/>
        <v>653</v>
      </c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2"/>
    </row>
    <row r="34" spans="1:48" ht="18.75" x14ac:dyDescent="0.3">
      <c r="A34" s="116"/>
      <c r="B34" s="116" t="s">
        <v>895</v>
      </c>
      <c r="C34" s="116" t="s">
        <v>896</v>
      </c>
      <c r="D34" s="116" t="s">
        <v>531</v>
      </c>
      <c r="E34" s="192" t="s">
        <v>554</v>
      </c>
      <c r="F34" s="159">
        <v>9</v>
      </c>
      <c r="G34" s="193">
        <v>117</v>
      </c>
      <c r="H34" s="66"/>
      <c r="I34" s="242">
        <v>15</v>
      </c>
      <c r="J34" s="242"/>
      <c r="K34" s="242"/>
      <c r="L34" s="147">
        <f>SUM(I34:K34)</f>
        <v>15</v>
      </c>
      <c r="M34" s="66"/>
      <c r="N34" s="66"/>
      <c r="O34" s="147"/>
      <c r="P34" s="66"/>
      <c r="Q34" s="66"/>
      <c r="R34" s="147"/>
      <c r="S34" s="66"/>
      <c r="T34" s="66"/>
      <c r="U34" s="66"/>
      <c r="V34" s="66"/>
      <c r="W34" s="66"/>
      <c r="X34" s="147"/>
      <c r="Y34" s="66"/>
      <c r="Z34" s="66"/>
      <c r="AA34" s="66"/>
      <c r="AB34" s="66"/>
      <c r="AC34" s="66"/>
      <c r="AD34" s="147"/>
      <c r="AE34" s="149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2"/>
    </row>
    <row r="35" spans="1:48" ht="18.75" x14ac:dyDescent="0.3">
      <c r="A35" s="116"/>
      <c r="B35" s="116"/>
      <c r="C35" s="116"/>
      <c r="D35" s="11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2"/>
    </row>
    <row r="36" spans="1:48" ht="18.75" x14ac:dyDescent="0.3">
      <c r="A36" s="66"/>
      <c r="B36" s="66" t="s">
        <v>897</v>
      </c>
      <c r="C36" s="66" t="s">
        <v>899</v>
      </c>
      <c r="D36" s="66"/>
      <c r="E36" s="66"/>
      <c r="F36" s="66"/>
      <c r="G36" s="66"/>
      <c r="H36" s="66">
        <v>97.5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2"/>
    </row>
    <row r="37" spans="1:48" ht="18.75" x14ac:dyDescent="0.3">
      <c r="A37" s="66"/>
      <c r="B37" s="66" t="s">
        <v>898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2"/>
    </row>
    <row r="38" spans="1:48" ht="18.75" x14ac:dyDescent="0.3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2"/>
    </row>
    <row r="39" spans="1:48" ht="18.75" x14ac:dyDescent="0.3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2"/>
    </row>
    <row r="40" spans="1:48" ht="18.75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2"/>
    </row>
    <row r="41" spans="1:48" ht="18.75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2"/>
    </row>
    <row r="42" spans="1:48" ht="18.75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</row>
    <row r="43" spans="1:48" ht="18.75" x14ac:dyDescent="0.3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</row>
    <row r="44" spans="1:48" ht="18.75" x14ac:dyDescent="0.3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</row>
    <row r="45" spans="1:48" ht="18.75" x14ac:dyDescent="0.3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</row>
    <row r="46" spans="1:48" ht="18.75" x14ac:dyDescent="0.3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</row>
    <row r="47" spans="1:48" ht="18.75" x14ac:dyDescent="0.3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</row>
    <row r="48" spans="1:48" ht="18.75" x14ac:dyDescent="0.3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</row>
    <row r="49" spans="1:48" ht="18.75" x14ac:dyDescent="0.3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</row>
    <row r="50" spans="1:48" ht="18.75" x14ac:dyDescent="0.3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</row>
    <row r="51" spans="1:48" ht="18.75" x14ac:dyDescent="0.3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</row>
    <row r="52" spans="1:48" ht="18.75" x14ac:dyDescent="0.3">
      <c r="A52" s="62"/>
      <c r="B52" s="62" t="s">
        <v>183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</row>
    <row r="53" spans="1:48" ht="18.75" x14ac:dyDescent="0.3">
      <c r="A53" s="62"/>
      <c r="B53" s="62" t="s">
        <v>184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</row>
    <row r="54" spans="1:48" ht="18.75" x14ac:dyDescent="0.3">
      <c r="A54" s="62"/>
      <c r="B54" s="62" t="s">
        <v>185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</row>
    <row r="55" spans="1:48" ht="18.75" x14ac:dyDescent="0.3">
      <c r="A55" s="62"/>
      <c r="B55" s="62" t="s">
        <v>31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</row>
    <row r="56" spans="1:48" ht="18.75" x14ac:dyDescent="0.3">
      <c r="A56" s="62"/>
      <c r="B56" s="62" t="s">
        <v>32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</row>
    <row r="57" spans="1:48" ht="18.75" x14ac:dyDescent="0.3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</row>
    <row r="58" spans="1:48" ht="18.75" x14ac:dyDescent="0.3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</row>
    <row r="59" spans="1:48" ht="18.75" x14ac:dyDescent="0.3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</row>
    <row r="60" spans="1:48" ht="18.75" x14ac:dyDescent="0.3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</row>
  </sheetData>
  <mergeCells count="32">
    <mergeCell ref="R8:R10"/>
    <mergeCell ref="M8:M10"/>
    <mergeCell ref="N8:N10"/>
    <mergeCell ref="O8:O10"/>
    <mergeCell ref="P8:P10"/>
    <mergeCell ref="Q8:Q10"/>
    <mergeCell ref="AE8:AE10"/>
    <mergeCell ref="AF8:AF10"/>
    <mergeCell ref="AG8:AG10"/>
    <mergeCell ref="AH8:AH10"/>
    <mergeCell ref="AI8:AI10"/>
    <mergeCell ref="AV8:AV10"/>
    <mergeCell ref="AR8:AR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AS8:AS10"/>
    <mergeCell ref="AT8:AT10"/>
    <mergeCell ref="AU8:AU10"/>
    <mergeCell ref="G8:G10"/>
    <mergeCell ref="H8:H10"/>
    <mergeCell ref="A8:A10"/>
    <mergeCell ref="B8:B10"/>
    <mergeCell ref="C8:C10"/>
    <mergeCell ref="D8:D10"/>
    <mergeCell ref="E8:E10"/>
    <mergeCell ref="F8:F10"/>
  </mergeCells>
  <pageMargins left="1.1811023622047245" right="0.39370078740157483" top="0.39370078740157483" bottom="0.39370078740157483" header="0" footer="0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topLeftCell="A4" zoomScaleNormal="100" workbookViewId="0">
      <selection activeCell="C29" sqref="C29"/>
    </sheetView>
  </sheetViews>
  <sheetFormatPr defaultRowHeight="12.75" x14ac:dyDescent="0.2"/>
  <cols>
    <col min="1" max="1" width="3.42578125" style="23" customWidth="1"/>
    <col min="2" max="2" width="22.7109375" style="23" customWidth="1"/>
    <col min="3" max="3" width="6.140625" style="23" customWidth="1"/>
    <col min="4" max="4" width="6.7109375" style="23" customWidth="1"/>
    <col min="5" max="5" width="8.140625" style="23" customWidth="1"/>
    <col min="6" max="7" width="9.140625" style="23"/>
    <col min="8" max="8" width="12.5703125" style="23" customWidth="1"/>
    <col min="9" max="9" width="6" style="23" customWidth="1"/>
    <col min="10" max="10" width="8.5703125" style="23" customWidth="1"/>
    <col min="11" max="16384" width="9.140625" style="23"/>
  </cols>
  <sheetData>
    <row r="1" spans="1:10" x14ac:dyDescent="0.2">
      <c r="A1" s="23" t="s">
        <v>613</v>
      </c>
      <c r="H1" s="23" t="s">
        <v>611</v>
      </c>
    </row>
    <row r="2" spans="1:10" x14ac:dyDescent="0.2">
      <c r="A2" s="23" t="s">
        <v>610</v>
      </c>
      <c r="G2" s="23" t="s">
        <v>612</v>
      </c>
    </row>
    <row r="3" spans="1:10" x14ac:dyDescent="0.2">
      <c r="C3" s="23" t="s">
        <v>72</v>
      </c>
    </row>
    <row r="4" spans="1:10" x14ac:dyDescent="0.2">
      <c r="C4" s="23" t="s">
        <v>609</v>
      </c>
    </row>
    <row r="6" spans="1:10" x14ac:dyDescent="0.2">
      <c r="A6" s="23" t="s">
        <v>598</v>
      </c>
    </row>
    <row r="7" spans="1:10" x14ac:dyDescent="0.2">
      <c r="A7" s="23" t="s">
        <v>599</v>
      </c>
    </row>
    <row r="8" spans="1:10" x14ac:dyDescent="0.2">
      <c r="A8" s="23" t="s">
        <v>600</v>
      </c>
    </row>
    <row r="9" spans="1:10" x14ac:dyDescent="0.2">
      <c r="A9" s="23" t="s">
        <v>606</v>
      </c>
    </row>
    <row r="10" spans="1:10" x14ac:dyDescent="0.2">
      <c r="A10" s="23" t="s">
        <v>607</v>
      </c>
    </row>
    <row r="11" spans="1:10" x14ac:dyDescent="0.2">
      <c r="A11" s="23" t="s">
        <v>608</v>
      </c>
    </row>
    <row r="13" spans="1:10" s="5" customFormat="1" ht="53.25" customHeight="1" x14ac:dyDescent="0.25">
      <c r="A13" s="9" t="s">
        <v>9</v>
      </c>
      <c r="B13" s="8" t="s">
        <v>24</v>
      </c>
      <c r="C13" s="8" t="s">
        <v>74</v>
      </c>
      <c r="D13" s="9" t="s">
        <v>75</v>
      </c>
      <c r="E13" s="8" t="s">
        <v>76</v>
      </c>
      <c r="F13" s="8" t="s">
        <v>77</v>
      </c>
      <c r="G13" s="8" t="s">
        <v>78</v>
      </c>
      <c r="H13" s="8" t="s">
        <v>79</v>
      </c>
      <c r="I13" s="8" t="s">
        <v>80</v>
      </c>
      <c r="J13" s="8" t="s">
        <v>81</v>
      </c>
    </row>
    <row r="14" spans="1:10" x14ac:dyDescent="0.2">
      <c r="A14" s="24">
        <v>1</v>
      </c>
      <c r="B14" s="24" t="s">
        <v>82</v>
      </c>
      <c r="C14" s="24">
        <v>1</v>
      </c>
      <c r="D14" s="24">
        <v>6840</v>
      </c>
      <c r="E14" s="125"/>
      <c r="F14" s="24"/>
      <c r="G14" s="24"/>
      <c r="H14" s="24"/>
      <c r="I14" s="24">
        <v>6840</v>
      </c>
      <c r="J14" s="24"/>
    </row>
    <row r="15" spans="1:10" ht="38.25" x14ac:dyDescent="0.2">
      <c r="A15" s="24">
        <v>2</v>
      </c>
      <c r="B15" s="59" t="s">
        <v>83</v>
      </c>
      <c r="C15" s="24">
        <v>0.75</v>
      </c>
      <c r="D15" s="24">
        <v>6156</v>
      </c>
      <c r="E15" s="24"/>
      <c r="F15" s="24"/>
      <c r="G15" s="24"/>
      <c r="H15" s="24"/>
      <c r="I15" s="24">
        <v>6156</v>
      </c>
      <c r="J15" s="24"/>
    </row>
    <row r="16" spans="1:10" ht="51" x14ac:dyDescent="0.2">
      <c r="A16" s="24">
        <v>3</v>
      </c>
      <c r="B16" s="59" t="s">
        <v>84</v>
      </c>
      <c r="C16" s="24">
        <v>0.5</v>
      </c>
      <c r="D16" s="24">
        <v>5814</v>
      </c>
      <c r="E16" s="24"/>
      <c r="F16" s="24"/>
      <c r="G16" s="24"/>
      <c r="H16" s="24"/>
      <c r="I16" s="24">
        <v>5814</v>
      </c>
      <c r="J16" s="24"/>
    </row>
    <row r="17" spans="1:10" x14ac:dyDescent="0.2">
      <c r="A17" s="24">
        <v>5</v>
      </c>
      <c r="B17" s="24" t="s">
        <v>86</v>
      </c>
      <c r="C17" s="24">
        <v>0.5</v>
      </c>
      <c r="D17" s="24">
        <v>6600</v>
      </c>
      <c r="E17" s="24"/>
      <c r="F17" s="24"/>
      <c r="G17" s="24"/>
      <c r="H17" s="24"/>
      <c r="I17" s="24">
        <v>6600</v>
      </c>
      <c r="J17" s="24"/>
    </row>
    <row r="18" spans="1:10" ht="25.5" x14ac:dyDescent="0.2">
      <c r="A18" s="24">
        <v>6</v>
      </c>
      <c r="B18" s="59" t="s">
        <v>96</v>
      </c>
      <c r="C18" s="24">
        <v>0.5</v>
      </c>
      <c r="D18" s="24">
        <v>5400</v>
      </c>
      <c r="E18" s="24"/>
      <c r="F18" s="24"/>
      <c r="G18" s="24"/>
      <c r="H18" s="24"/>
      <c r="I18" s="24">
        <v>5400</v>
      </c>
      <c r="J18" s="24"/>
    </row>
    <row r="19" spans="1:10" x14ac:dyDescent="0.2">
      <c r="A19" s="24">
        <v>7</v>
      </c>
      <c r="B19" s="59" t="s">
        <v>97</v>
      </c>
      <c r="C19" s="24">
        <v>0.5</v>
      </c>
      <c r="D19" s="24">
        <v>5400</v>
      </c>
      <c r="E19" s="24"/>
      <c r="F19" s="24"/>
      <c r="G19" s="24"/>
      <c r="H19" s="24"/>
      <c r="I19" s="24">
        <v>5400</v>
      </c>
      <c r="J19" s="24"/>
    </row>
    <row r="20" spans="1:10" x14ac:dyDescent="0.2">
      <c r="A20" s="24">
        <v>8</v>
      </c>
      <c r="B20" s="24" t="s">
        <v>87</v>
      </c>
      <c r="C20" s="24">
        <v>1</v>
      </c>
      <c r="D20" s="24">
        <v>6000</v>
      </c>
      <c r="E20" s="24"/>
      <c r="F20" s="24">
        <v>900</v>
      </c>
      <c r="G20" s="24"/>
      <c r="H20" s="24" t="s">
        <v>614</v>
      </c>
      <c r="I20" s="24">
        <v>6000</v>
      </c>
      <c r="J20" s="24"/>
    </row>
    <row r="21" spans="1:10" ht="38.25" x14ac:dyDescent="0.2">
      <c r="A21" s="24"/>
      <c r="B21" s="59" t="s">
        <v>85</v>
      </c>
      <c r="C21" s="24">
        <v>1</v>
      </c>
      <c r="D21" s="24">
        <v>5814</v>
      </c>
      <c r="E21" s="24"/>
      <c r="F21" s="24"/>
      <c r="G21" s="24"/>
      <c r="H21" s="24"/>
      <c r="I21" s="24">
        <v>5814</v>
      </c>
      <c r="J21" s="24"/>
    </row>
    <row r="22" spans="1:10" x14ac:dyDescent="0.2">
      <c r="A22" s="24">
        <v>9</v>
      </c>
      <c r="B22" s="24" t="s">
        <v>88</v>
      </c>
      <c r="C22" s="24">
        <v>0.25</v>
      </c>
      <c r="D22" s="24">
        <v>5400</v>
      </c>
      <c r="E22" s="24"/>
      <c r="F22" s="24"/>
      <c r="G22" s="24"/>
      <c r="H22" s="24"/>
      <c r="I22" s="24">
        <v>5400</v>
      </c>
      <c r="J22" s="24"/>
    </row>
    <row r="23" spans="1:10" x14ac:dyDescent="0.2">
      <c r="A23" s="24">
        <v>10</v>
      </c>
      <c r="B23" s="24" t="s">
        <v>89</v>
      </c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>
        <v>11</v>
      </c>
      <c r="B24" s="24" t="s">
        <v>94</v>
      </c>
      <c r="C24" s="24"/>
      <c r="D24" s="24"/>
      <c r="E24" s="24"/>
      <c r="F24" s="24"/>
      <c r="G24" s="24"/>
      <c r="H24" s="24"/>
      <c r="I24" s="24"/>
      <c r="J24" s="24"/>
    </row>
    <row r="25" spans="1:10" x14ac:dyDescent="0.2">
      <c r="A25" s="24">
        <v>12</v>
      </c>
      <c r="B25" s="24" t="s">
        <v>95</v>
      </c>
      <c r="C25" s="24">
        <v>0.5</v>
      </c>
      <c r="D25" s="24">
        <v>3750</v>
      </c>
      <c r="E25" s="24"/>
      <c r="F25" s="24">
        <v>281.25</v>
      </c>
      <c r="G25" s="24"/>
      <c r="H25" s="24" t="s">
        <v>614</v>
      </c>
      <c r="I25" s="24">
        <v>3750</v>
      </c>
      <c r="J25" s="24"/>
    </row>
    <row r="26" spans="1:10" s="5" customFormat="1" ht="51" customHeight="1" x14ac:dyDescent="0.25">
      <c r="A26" s="9">
        <v>13</v>
      </c>
      <c r="B26" s="8" t="s">
        <v>90</v>
      </c>
      <c r="C26" s="9">
        <v>0.5</v>
      </c>
      <c r="D26" s="9">
        <v>3750</v>
      </c>
      <c r="E26" s="9"/>
      <c r="F26" s="9"/>
      <c r="G26" s="9"/>
      <c r="H26" s="9"/>
      <c r="I26" s="9">
        <v>3750</v>
      </c>
      <c r="J26" s="9"/>
    </row>
    <row r="27" spans="1:10" x14ac:dyDescent="0.2">
      <c r="A27" s="24">
        <v>14</v>
      </c>
      <c r="B27" s="24" t="s">
        <v>91</v>
      </c>
      <c r="C27" s="24">
        <v>1</v>
      </c>
      <c r="D27" s="24">
        <v>4050</v>
      </c>
      <c r="E27" s="24"/>
      <c r="F27" s="24"/>
      <c r="G27" s="24"/>
      <c r="H27" s="24"/>
      <c r="I27" s="24">
        <v>4050</v>
      </c>
      <c r="J27" s="24"/>
    </row>
    <row r="28" spans="1:10" x14ac:dyDescent="0.2">
      <c r="A28" s="24">
        <v>15</v>
      </c>
      <c r="B28" s="24" t="s">
        <v>92</v>
      </c>
      <c r="C28" s="24">
        <v>4.3</v>
      </c>
      <c r="D28" s="24">
        <v>3750</v>
      </c>
      <c r="E28" s="24"/>
      <c r="F28" s="24">
        <v>2418.75</v>
      </c>
      <c r="G28" s="24"/>
      <c r="H28" s="24" t="s">
        <v>614</v>
      </c>
      <c r="I28" s="24">
        <v>3750</v>
      </c>
      <c r="J28" s="24"/>
    </row>
    <row r="29" spans="1:10" x14ac:dyDescent="0.2">
      <c r="A29" s="24">
        <v>16</v>
      </c>
      <c r="B29" s="24" t="s">
        <v>93</v>
      </c>
      <c r="C29" s="24">
        <v>4.8</v>
      </c>
      <c r="D29" s="24">
        <v>3750</v>
      </c>
      <c r="E29" s="24"/>
      <c r="F29" s="24">
        <v>2728</v>
      </c>
      <c r="G29" s="24"/>
      <c r="H29" s="24" t="s">
        <v>615</v>
      </c>
      <c r="I29" s="24">
        <v>3750</v>
      </c>
      <c r="J29" s="24"/>
    </row>
    <row r="30" spans="1:10" x14ac:dyDescent="0.2">
      <c r="A30" s="24">
        <v>17</v>
      </c>
      <c r="B30" s="24" t="s">
        <v>98</v>
      </c>
      <c r="C30" s="24">
        <v>4.2</v>
      </c>
      <c r="D30" s="24">
        <v>3750</v>
      </c>
      <c r="E30" s="24"/>
      <c r="F30" s="24">
        <v>2362.5</v>
      </c>
      <c r="G30" s="24"/>
      <c r="H30" s="24" t="s">
        <v>614</v>
      </c>
      <c r="I30" s="24">
        <v>3750</v>
      </c>
      <c r="J30" s="24"/>
    </row>
  </sheetData>
  <pageMargins left="0.5625" right="0.39370078740157483" top="0.39370078740157483" bottom="0.39370078740157483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Layout" zoomScaleNormal="100" workbookViewId="0">
      <selection activeCell="A15" sqref="A15:P29"/>
    </sheetView>
  </sheetViews>
  <sheetFormatPr defaultRowHeight="15" x14ac:dyDescent="0.25"/>
  <cols>
    <col min="1" max="1" width="34" style="21" customWidth="1"/>
    <col min="2" max="2" width="6.7109375" style="21" customWidth="1"/>
    <col min="3" max="3" width="6.85546875" style="21" customWidth="1"/>
    <col min="4" max="4" width="8" style="21" customWidth="1"/>
    <col min="5" max="6" width="6.7109375" style="21" customWidth="1"/>
    <col min="7" max="7" width="8.140625" style="21" customWidth="1"/>
    <col min="8" max="8" width="5.7109375" style="21" customWidth="1"/>
    <col min="9" max="9" width="6.85546875" style="21" customWidth="1"/>
    <col min="10" max="10" width="7.28515625" style="21" customWidth="1"/>
    <col min="11" max="11" width="8" style="21" customWidth="1"/>
    <col min="12" max="12" width="6.140625" style="21" customWidth="1"/>
    <col min="13" max="13" width="8.28515625" style="21" customWidth="1"/>
    <col min="14" max="14" width="8.140625" style="21" customWidth="1"/>
    <col min="15" max="15" width="9.140625" style="21"/>
    <col min="16" max="16" width="9.5703125" style="21" bestFit="1" customWidth="1"/>
    <col min="17" max="16384" width="9.140625" style="21"/>
  </cols>
  <sheetData>
    <row r="1" spans="1:18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8" x14ac:dyDescent="0.25">
      <c r="A2" s="35"/>
      <c r="B2" s="35" t="s">
        <v>140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8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8" ht="45" x14ac:dyDescent="0.25">
      <c r="A4" s="36"/>
      <c r="B4" s="36" t="s">
        <v>99</v>
      </c>
      <c r="C4" s="37" t="s">
        <v>100</v>
      </c>
      <c r="D4" s="36" t="s">
        <v>101</v>
      </c>
      <c r="E4" s="36" t="s">
        <v>102</v>
      </c>
      <c r="F4" s="37" t="s">
        <v>100</v>
      </c>
      <c r="G4" s="36" t="s">
        <v>101</v>
      </c>
      <c r="H4" s="36" t="s">
        <v>103</v>
      </c>
      <c r="I4" s="37" t="s">
        <v>100</v>
      </c>
      <c r="J4" s="36" t="s">
        <v>101</v>
      </c>
      <c r="K4" s="36" t="s">
        <v>43</v>
      </c>
      <c r="L4" s="37" t="s">
        <v>104</v>
      </c>
      <c r="M4" s="37" t="s">
        <v>105</v>
      </c>
      <c r="N4" s="37" t="s">
        <v>106</v>
      </c>
      <c r="O4" s="38" t="s">
        <v>107</v>
      </c>
      <c r="P4" s="38" t="s">
        <v>108</v>
      </c>
      <c r="R4" s="21" t="s">
        <v>120</v>
      </c>
    </row>
    <row r="5" spans="1:18" ht="15" customHeight="1" x14ac:dyDescent="0.25">
      <c r="A5" s="37" t="s">
        <v>109</v>
      </c>
      <c r="B5" s="36">
        <v>361</v>
      </c>
      <c r="C5" s="36">
        <v>9187</v>
      </c>
      <c r="D5" s="36">
        <f>B5*C5</f>
        <v>3316507</v>
      </c>
      <c r="E5" s="36">
        <v>331</v>
      </c>
      <c r="F5" s="36">
        <v>13312</v>
      </c>
      <c r="G5" s="36">
        <f>E5*F5</f>
        <v>4406272</v>
      </c>
      <c r="H5" s="36">
        <v>48</v>
      </c>
      <c r="I5" s="36">
        <v>13813</v>
      </c>
      <c r="J5" s="36">
        <f>H5*I5</f>
        <v>663024</v>
      </c>
      <c r="K5" s="39">
        <f>D5+G5+J5</f>
        <v>8385803</v>
      </c>
      <c r="L5" s="36">
        <f>B5+E5+H5</f>
        <v>740</v>
      </c>
      <c r="M5" s="40">
        <v>0.95</v>
      </c>
      <c r="N5" s="39">
        <f>K5*M5</f>
        <v>7966512.8499999996</v>
      </c>
      <c r="O5" s="36">
        <v>4800</v>
      </c>
      <c r="P5" s="39">
        <f t="shared" ref="P5:P11" si="0">N5+O5</f>
        <v>7971312.8499999996</v>
      </c>
    </row>
    <row r="6" spans="1:18" ht="15" customHeight="1" x14ac:dyDescent="0.25">
      <c r="A6" s="37" t="s">
        <v>110</v>
      </c>
      <c r="B6" s="36">
        <v>361</v>
      </c>
      <c r="C6" s="36">
        <v>1585</v>
      </c>
      <c r="D6" s="36">
        <f>B6*C6</f>
        <v>572185</v>
      </c>
      <c r="E6" s="36">
        <v>331</v>
      </c>
      <c r="F6" s="36">
        <v>2296</v>
      </c>
      <c r="G6" s="36">
        <f t="shared" ref="G6:G11" si="1">E6*F6</f>
        <v>759976</v>
      </c>
      <c r="H6" s="36">
        <v>48</v>
      </c>
      <c r="I6" s="36">
        <v>2383</v>
      </c>
      <c r="J6" s="36">
        <f t="shared" ref="J6:J11" si="2">H6*I6</f>
        <v>114384</v>
      </c>
      <c r="K6" s="39">
        <f t="shared" ref="K6:K11" si="3">D6+G6+J6</f>
        <v>1446545</v>
      </c>
      <c r="L6" s="36">
        <f>B6+E6+H6</f>
        <v>740</v>
      </c>
      <c r="M6" s="36">
        <v>0.95</v>
      </c>
      <c r="N6" s="39">
        <f>K6*M6</f>
        <v>1374217.75</v>
      </c>
      <c r="O6" s="36">
        <f>O5*0.1725</f>
        <v>827.99999999999989</v>
      </c>
      <c r="P6" s="39">
        <f t="shared" si="0"/>
        <v>1375045.75</v>
      </c>
    </row>
    <row r="7" spans="1:18" ht="15" customHeight="1" x14ac:dyDescent="0.25">
      <c r="A7" s="37" t="s">
        <v>111</v>
      </c>
      <c r="B7" s="36">
        <v>361</v>
      </c>
      <c r="C7" s="36"/>
      <c r="D7" s="36">
        <f>B7*180*7</f>
        <v>454860</v>
      </c>
      <c r="E7" s="36"/>
      <c r="F7" s="36"/>
      <c r="G7" s="36">
        <f t="shared" si="1"/>
        <v>0</v>
      </c>
      <c r="H7" s="36"/>
      <c r="I7" s="36"/>
      <c r="J7" s="36">
        <f t="shared" si="2"/>
        <v>0</v>
      </c>
      <c r="K7" s="39">
        <f t="shared" si="3"/>
        <v>454860</v>
      </c>
      <c r="L7" s="36"/>
      <c r="M7" s="36"/>
      <c r="N7" s="39">
        <f>K7+0</f>
        <v>454860</v>
      </c>
      <c r="O7" s="36"/>
      <c r="P7" s="39">
        <f t="shared" si="0"/>
        <v>454860</v>
      </c>
    </row>
    <row r="8" spans="1:18" ht="15" customHeight="1" x14ac:dyDescent="0.25">
      <c r="A8" s="37" t="s">
        <v>112</v>
      </c>
      <c r="B8" s="36">
        <v>361</v>
      </c>
      <c r="C8" s="36">
        <v>163</v>
      </c>
      <c r="D8" s="36">
        <f>B8*C8</f>
        <v>58843</v>
      </c>
      <c r="E8" s="36">
        <v>331</v>
      </c>
      <c r="F8" s="36">
        <v>181</v>
      </c>
      <c r="G8" s="36">
        <f t="shared" si="1"/>
        <v>59911</v>
      </c>
      <c r="H8" s="36">
        <v>48</v>
      </c>
      <c r="I8" s="36">
        <v>215</v>
      </c>
      <c r="J8" s="36">
        <f t="shared" si="2"/>
        <v>10320</v>
      </c>
      <c r="K8" s="39">
        <f t="shared" si="3"/>
        <v>129074</v>
      </c>
      <c r="L8" s="36"/>
      <c r="M8" s="36"/>
      <c r="N8" s="39">
        <f>K8+0</f>
        <v>129074</v>
      </c>
      <c r="O8" s="36"/>
      <c r="P8" s="39">
        <f t="shared" si="0"/>
        <v>129074</v>
      </c>
    </row>
    <row r="9" spans="1:18" ht="15" customHeight="1" x14ac:dyDescent="0.25">
      <c r="A9" s="37" t="s">
        <v>113</v>
      </c>
      <c r="B9" s="36">
        <v>361</v>
      </c>
      <c r="C9" s="36">
        <v>93</v>
      </c>
      <c r="D9" s="36">
        <f>B9*C9</f>
        <v>33573</v>
      </c>
      <c r="E9" s="36">
        <v>331</v>
      </c>
      <c r="F9" s="36">
        <v>93</v>
      </c>
      <c r="G9" s="36">
        <f t="shared" si="1"/>
        <v>30783</v>
      </c>
      <c r="H9" s="36">
        <v>48</v>
      </c>
      <c r="I9" s="36">
        <v>93</v>
      </c>
      <c r="J9" s="36">
        <f t="shared" si="2"/>
        <v>4464</v>
      </c>
      <c r="K9" s="39">
        <f t="shared" si="3"/>
        <v>68820</v>
      </c>
      <c r="L9" s="36"/>
      <c r="M9" s="36"/>
      <c r="N9" s="39">
        <f>K9+0</f>
        <v>68820</v>
      </c>
      <c r="O9" s="36"/>
      <c r="P9" s="39">
        <f t="shared" si="0"/>
        <v>68820</v>
      </c>
    </row>
    <row r="10" spans="1:18" ht="15" customHeight="1" x14ac:dyDescent="0.25">
      <c r="A10" s="37" t="s">
        <v>114</v>
      </c>
      <c r="B10" s="36">
        <v>361</v>
      </c>
      <c r="C10" s="36">
        <v>196</v>
      </c>
      <c r="D10" s="36">
        <f>B10*C10</f>
        <v>70756</v>
      </c>
      <c r="E10" s="36">
        <v>331</v>
      </c>
      <c r="F10" s="36">
        <v>321</v>
      </c>
      <c r="G10" s="36">
        <f t="shared" si="1"/>
        <v>106251</v>
      </c>
      <c r="H10" s="36">
        <v>48</v>
      </c>
      <c r="I10" s="36">
        <v>525</v>
      </c>
      <c r="J10" s="36">
        <f t="shared" si="2"/>
        <v>25200</v>
      </c>
      <c r="K10" s="39">
        <f t="shared" si="3"/>
        <v>202207</v>
      </c>
      <c r="L10" s="36"/>
      <c r="M10" s="36"/>
      <c r="N10" s="39">
        <f>K10+0</f>
        <v>202207</v>
      </c>
      <c r="O10" s="36"/>
      <c r="P10" s="39">
        <f t="shared" si="0"/>
        <v>202207</v>
      </c>
    </row>
    <row r="11" spans="1:18" ht="15" customHeight="1" x14ac:dyDescent="0.25">
      <c r="A11" s="38" t="s">
        <v>115</v>
      </c>
      <c r="B11" s="36">
        <v>361</v>
      </c>
      <c r="C11" s="36">
        <v>368</v>
      </c>
      <c r="D11" s="36">
        <f>B11*C11</f>
        <v>132848</v>
      </c>
      <c r="E11" s="36">
        <v>331</v>
      </c>
      <c r="F11" s="36">
        <v>368</v>
      </c>
      <c r="G11" s="36">
        <f t="shared" si="1"/>
        <v>121808</v>
      </c>
      <c r="H11" s="36">
        <v>48</v>
      </c>
      <c r="I11" s="36">
        <v>368</v>
      </c>
      <c r="J11" s="36">
        <f t="shared" si="2"/>
        <v>17664</v>
      </c>
      <c r="K11" s="39">
        <f t="shared" si="3"/>
        <v>272320</v>
      </c>
      <c r="L11" s="36"/>
      <c r="M11" s="36"/>
      <c r="N11" s="39">
        <f>K11+0</f>
        <v>272320</v>
      </c>
      <c r="O11" s="36"/>
      <c r="P11" s="39">
        <f t="shared" si="0"/>
        <v>272320</v>
      </c>
    </row>
    <row r="12" spans="1:18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8" x14ac:dyDescent="0.25">
      <c r="A13" s="35"/>
      <c r="B13" s="35" t="s">
        <v>20</v>
      </c>
      <c r="C13" s="35"/>
      <c r="D13" s="35"/>
      <c r="E13" s="35"/>
      <c r="F13" s="35"/>
      <c r="G13" s="35" t="s">
        <v>21</v>
      </c>
      <c r="H13" s="35"/>
      <c r="I13" s="35"/>
      <c r="J13" s="35"/>
      <c r="K13" s="35"/>
      <c r="L13" s="35"/>
      <c r="M13" s="35"/>
      <c r="N13" s="35"/>
      <c r="O13" s="35"/>
      <c r="P13" s="35"/>
    </row>
    <row r="16" spans="1:18" x14ac:dyDescent="0.25">
      <c r="B16" s="21" t="s">
        <v>601</v>
      </c>
    </row>
    <row r="18" spans="1:18" ht="48" customHeight="1" x14ac:dyDescent="0.25">
      <c r="A18" s="31"/>
      <c r="B18" s="31" t="s">
        <v>99</v>
      </c>
      <c r="C18" s="30" t="s">
        <v>119</v>
      </c>
      <c r="D18" s="31" t="s">
        <v>101</v>
      </c>
      <c r="E18" s="31" t="s">
        <v>102</v>
      </c>
      <c r="F18" s="30" t="s">
        <v>119</v>
      </c>
      <c r="G18" s="31" t="s">
        <v>101</v>
      </c>
      <c r="H18" s="30" t="s">
        <v>103</v>
      </c>
      <c r="I18" s="30" t="s">
        <v>119</v>
      </c>
      <c r="J18" s="31" t="s">
        <v>101</v>
      </c>
      <c r="K18" s="31" t="s">
        <v>43</v>
      </c>
      <c r="L18" s="30" t="s">
        <v>104</v>
      </c>
      <c r="M18" s="30" t="s">
        <v>105</v>
      </c>
      <c r="N18" s="30" t="s">
        <v>116</v>
      </c>
      <c r="O18" s="30" t="s">
        <v>107</v>
      </c>
      <c r="P18" s="30" t="s">
        <v>108</v>
      </c>
      <c r="R18" s="21" t="s">
        <v>121</v>
      </c>
    </row>
    <row r="19" spans="1:18" x14ac:dyDescent="0.25">
      <c r="A19" s="31" t="s">
        <v>117</v>
      </c>
      <c r="B19" s="31">
        <v>118</v>
      </c>
      <c r="C19" s="31">
        <v>11099</v>
      </c>
      <c r="D19" s="31">
        <f>B19*C19</f>
        <v>1309682</v>
      </c>
      <c r="E19" s="31">
        <v>150</v>
      </c>
      <c r="F19" s="31">
        <v>16008</v>
      </c>
      <c r="G19" s="31">
        <f>E19*F19</f>
        <v>2401200</v>
      </c>
      <c r="H19" s="31">
        <v>58</v>
      </c>
      <c r="I19" s="31">
        <v>16207</v>
      </c>
      <c r="J19" s="31">
        <f>H19*I19</f>
        <v>940006</v>
      </c>
      <c r="K19" s="31">
        <f>D19+G19+J19</f>
        <v>4650888</v>
      </c>
      <c r="L19" s="31">
        <f>B19+E19+H19</f>
        <v>326</v>
      </c>
      <c r="M19" s="31">
        <v>1.05</v>
      </c>
      <c r="N19" s="41">
        <f>K19*M19</f>
        <v>4883432.4000000004</v>
      </c>
      <c r="O19" s="31"/>
      <c r="P19" s="41">
        <f>N19+O19</f>
        <v>4883432.4000000004</v>
      </c>
    </row>
    <row r="20" spans="1:18" x14ac:dyDescent="0.25">
      <c r="A20" s="31" t="s">
        <v>118</v>
      </c>
      <c r="B20" s="31">
        <v>118</v>
      </c>
      <c r="C20" s="31">
        <v>1915</v>
      </c>
      <c r="D20" s="31">
        <f t="shared" ref="D20:D25" si="4">B20*C20</f>
        <v>225970</v>
      </c>
      <c r="E20" s="31">
        <v>150</v>
      </c>
      <c r="F20" s="31">
        <v>2761</v>
      </c>
      <c r="G20" s="31">
        <f t="shared" ref="G20:G25" si="5">E20*F20</f>
        <v>414150</v>
      </c>
      <c r="H20" s="31">
        <v>58</v>
      </c>
      <c r="I20" s="31">
        <v>2796</v>
      </c>
      <c r="J20" s="31">
        <f t="shared" ref="J20:J25" si="6">H20*I20</f>
        <v>162168</v>
      </c>
      <c r="K20" s="31">
        <f t="shared" ref="K20:K25" si="7">D20+G20+J20</f>
        <v>802288</v>
      </c>
      <c r="L20" s="31"/>
      <c r="M20" s="31">
        <v>1.05</v>
      </c>
      <c r="N20" s="41">
        <f>K20*M20</f>
        <v>842402.4</v>
      </c>
      <c r="O20" s="31"/>
      <c r="P20" s="41">
        <f t="shared" ref="P20:P25" si="8">N20+O20</f>
        <v>842402.4</v>
      </c>
    </row>
    <row r="21" spans="1:18" x14ac:dyDescent="0.25">
      <c r="A21" s="31" t="s">
        <v>111</v>
      </c>
      <c r="B21" s="31">
        <v>118</v>
      </c>
      <c r="C21" s="31"/>
      <c r="D21" s="36">
        <f>B21*180*7</f>
        <v>148680</v>
      </c>
      <c r="E21" s="31"/>
      <c r="F21" s="31"/>
      <c r="G21" s="31">
        <f t="shared" si="5"/>
        <v>0</v>
      </c>
      <c r="H21" s="31"/>
      <c r="I21" s="31"/>
      <c r="J21" s="31">
        <f t="shared" si="6"/>
        <v>0</v>
      </c>
      <c r="K21" s="31">
        <f t="shared" si="7"/>
        <v>148680</v>
      </c>
      <c r="L21" s="31"/>
      <c r="M21" s="31"/>
      <c r="N21" s="41">
        <f>K21+0</f>
        <v>148680</v>
      </c>
      <c r="O21" s="31"/>
      <c r="P21" s="41">
        <f t="shared" si="8"/>
        <v>148680</v>
      </c>
    </row>
    <row r="22" spans="1:18" x14ac:dyDescent="0.25">
      <c r="A22" s="31" t="s">
        <v>112</v>
      </c>
      <c r="B22" s="31">
        <v>118</v>
      </c>
      <c r="C22" s="31">
        <v>178</v>
      </c>
      <c r="D22" s="31">
        <f t="shared" si="4"/>
        <v>21004</v>
      </c>
      <c r="E22" s="31">
        <v>150</v>
      </c>
      <c r="F22" s="31">
        <v>197</v>
      </c>
      <c r="G22" s="31">
        <f t="shared" si="5"/>
        <v>29550</v>
      </c>
      <c r="H22" s="31">
        <v>58</v>
      </c>
      <c r="I22" s="31">
        <v>225</v>
      </c>
      <c r="J22" s="31">
        <f t="shared" si="6"/>
        <v>13050</v>
      </c>
      <c r="K22" s="31">
        <f t="shared" si="7"/>
        <v>63604</v>
      </c>
      <c r="L22" s="31"/>
      <c r="M22" s="31">
        <v>1.05</v>
      </c>
      <c r="N22" s="41">
        <f>K22+0</f>
        <v>63604</v>
      </c>
      <c r="O22" s="31"/>
      <c r="P22" s="41">
        <f t="shared" si="8"/>
        <v>63604</v>
      </c>
    </row>
    <row r="23" spans="1:18" x14ac:dyDescent="0.25">
      <c r="A23" s="31" t="s">
        <v>113</v>
      </c>
      <c r="B23" s="31">
        <v>118</v>
      </c>
      <c r="C23" s="31">
        <v>93</v>
      </c>
      <c r="D23" s="31">
        <f t="shared" si="4"/>
        <v>10974</v>
      </c>
      <c r="E23" s="31">
        <v>150</v>
      </c>
      <c r="F23" s="31">
        <v>93</v>
      </c>
      <c r="G23" s="31">
        <f t="shared" si="5"/>
        <v>13950</v>
      </c>
      <c r="H23" s="31">
        <v>58</v>
      </c>
      <c r="I23" s="31">
        <v>93</v>
      </c>
      <c r="J23" s="31">
        <f t="shared" si="6"/>
        <v>5394</v>
      </c>
      <c r="K23" s="31">
        <f t="shared" si="7"/>
        <v>30318</v>
      </c>
      <c r="L23" s="31"/>
      <c r="M23" s="31">
        <v>1.05</v>
      </c>
      <c r="N23" s="41">
        <f>K23+0</f>
        <v>30318</v>
      </c>
      <c r="O23" s="31"/>
      <c r="P23" s="41">
        <f t="shared" si="8"/>
        <v>30318</v>
      </c>
    </row>
    <row r="24" spans="1:18" x14ac:dyDescent="0.25">
      <c r="A24" s="31" t="s">
        <v>114</v>
      </c>
      <c r="B24" s="31">
        <v>118</v>
      </c>
      <c r="C24" s="31">
        <v>196</v>
      </c>
      <c r="D24" s="31">
        <f t="shared" si="4"/>
        <v>23128</v>
      </c>
      <c r="E24" s="31">
        <v>150</v>
      </c>
      <c r="F24" s="31">
        <v>321</v>
      </c>
      <c r="G24" s="31">
        <f t="shared" si="5"/>
        <v>48150</v>
      </c>
      <c r="H24" s="31">
        <v>58</v>
      </c>
      <c r="I24" s="31">
        <v>525</v>
      </c>
      <c r="J24" s="31">
        <f t="shared" si="6"/>
        <v>30450</v>
      </c>
      <c r="K24" s="31">
        <f t="shared" si="7"/>
        <v>101728</v>
      </c>
      <c r="L24" s="31"/>
      <c r="M24" s="31">
        <v>1.05</v>
      </c>
      <c r="N24" s="41">
        <f>K24+0</f>
        <v>101728</v>
      </c>
      <c r="O24" s="31"/>
      <c r="P24" s="41">
        <f t="shared" si="8"/>
        <v>101728</v>
      </c>
    </row>
    <row r="25" spans="1:18" x14ac:dyDescent="0.25">
      <c r="A25" s="31" t="s">
        <v>115</v>
      </c>
      <c r="B25" s="31">
        <v>118</v>
      </c>
      <c r="C25" s="31">
        <v>368</v>
      </c>
      <c r="D25" s="31">
        <f t="shared" si="4"/>
        <v>43424</v>
      </c>
      <c r="E25" s="31">
        <v>150</v>
      </c>
      <c r="F25" s="31">
        <v>368</v>
      </c>
      <c r="G25" s="31">
        <f t="shared" si="5"/>
        <v>55200</v>
      </c>
      <c r="H25" s="31">
        <v>58</v>
      </c>
      <c r="I25" s="31">
        <v>368</v>
      </c>
      <c r="J25" s="31">
        <f t="shared" si="6"/>
        <v>21344</v>
      </c>
      <c r="K25" s="31">
        <f t="shared" si="7"/>
        <v>119968</v>
      </c>
      <c r="L25" s="31"/>
      <c r="M25" s="31">
        <v>1.05</v>
      </c>
      <c r="N25" s="41">
        <f>K25+0</f>
        <v>119968</v>
      </c>
      <c r="O25" s="31"/>
      <c r="P25" s="41">
        <f t="shared" si="8"/>
        <v>119968</v>
      </c>
    </row>
    <row r="27" spans="1:18" x14ac:dyDescent="0.25">
      <c r="B27" s="21" t="s">
        <v>20</v>
      </c>
      <c r="G27" s="21" t="s">
        <v>602</v>
      </c>
    </row>
  </sheetData>
  <pageMargins left="0.45156249999999998" right="0.39370078740157483" top="0.39370078740157483" bottom="0.39370078740157483" header="0" footer="0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view="pageLayout" zoomScaleNormal="100" workbookViewId="0">
      <selection activeCell="G32" sqref="G32"/>
    </sheetView>
  </sheetViews>
  <sheetFormatPr defaultRowHeight="15" x14ac:dyDescent="0.25"/>
  <cols>
    <col min="1" max="1" width="20.7109375" style="19" customWidth="1"/>
    <col min="2" max="2" width="23.28515625" style="20" customWidth="1"/>
    <col min="3" max="16384" width="9.140625" style="19"/>
  </cols>
  <sheetData>
    <row r="1" spans="1:2" x14ac:dyDescent="0.25">
      <c r="A1" s="145" t="s">
        <v>623</v>
      </c>
    </row>
    <row r="2" spans="1:2" x14ac:dyDescent="0.25">
      <c r="A2" s="145" t="s">
        <v>624</v>
      </c>
    </row>
    <row r="4" spans="1:2" s="25" customFormat="1" ht="30" x14ac:dyDescent="0.25">
      <c r="A4" s="28" t="s">
        <v>122</v>
      </c>
      <c r="B4" s="42" t="s">
        <v>123</v>
      </c>
    </row>
    <row r="5" spans="1:2" x14ac:dyDescent="0.25">
      <c r="A5" s="26" t="s">
        <v>124</v>
      </c>
      <c r="B5" s="27">
        <v>1.9</v>
      </c>
    </row>
    <row r="6" spans="1:2" x14ac:dyDescent="0.25">
      <c r="A6" s="26" t="s">
        <v>125</v>
      </c>
      <c r="B6" s="27">
        <v>1.7</v>
      </c>
    </row>
    <row r="7" spans="1:2" x14ac:dyDescent="0.25">
      <c r="A7" s="26" t="s">
        <v>126</v>
      </c>
      <c r="B7" s="27">
        <v>1.5</v>
      </c>
    </row>
    <row r="8" spans="1:2" x14ac:dyDescent="0.25">
      <c r="A8" s="26" t="s">
        <v>127</v>
      </c>
      <c r="B8" s="27">
        <v>1.3</v>
      </c>
    </row>
    <row r="9" spans="1:2" x14ac:dyDescent="0.25">
      <c r="A9" s="26" t="s">
        <v>128</v>
      </c>
      <c r="B9" s="27">
        <v>1.1000000000000001</v>
      </c>
    </row>
    <row r="10" spans="1:2" x14ac:dyDescent="0.25">
      <c r="A10" s="26" t="s">
        <v>141</v>
      </c>
      <c r="B10" s="27">
        <v>1.05</v>
      </c>
    </row>
    <row r="11" spans="1:2" x14ac:dyDescent="0.25">
      <c r="A11" s="26" t="s">
        <v>142</v>
      </c>
      <c r="B11" s="27">
        <v>1</v>
      </c>
    </row>
    <row r="12" spans="1:2" x14ac:dyDescent="0.25">
      <c r="A12" s="26" t="s">
        <v>143</v>
      </c>
      <c r="B12" s="27">
        <v>0.95</v>
      </c>
    </row>
    <row r="13" spans="1:2" x14ac:dyDescent="0.25">
      <c r="A13" s="26" t="s">
        <v>144</v>
      </c>
      <c r="B13" s="27">
        <v>0.85</v>
      </c>
    </row>
    <row r="14" spans="1:2" x14ac:dyDescent="0.25">
      <c r="A14" s="26" t="s">
        <v>145</v>
      </c>
      <c r="B14" s="27">
        <v>0.83</v>
      </c>
    </row>
    <row r="15" spans="1:2" x14ac:dyDescent="0.25">
      <c r="A15" s="26" t="s">
        <v>146</v>
      </c>
      <c r="B15" s="27">
        <v>0.8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S45" sqref="S45"/>
    </sheetView>
  </sheetViews>
  <sheetFormatPr defaultRowHeight="12.75" x14ac:dyDescent="0.2"/>
  <cols>
    <col min="1" max="1" width="2.85546875" style="23" customWidth="1"/>
    <col min="2" max="2" width="16.85546875" style="23" customWidth="1"/>
    <col min="3" max="3" width="10.85546875" style="23" customWidth="1"/>
    <col min="4" max="4" width="14.28515625" style="23" customWidth="1"/>
    <col min="5" max="5" width="10.140625" style="23" customWidth="1"/>
    <col min="6" max="8" width="3.140625" style="23" customWidth="1"/>
    <col min="9" max="9" width="4.140625" style="23" customWidth="1"/>
    <col min="10" max="10" width="3.140625" style="23" customWidth="1"/>
    <col min="11" max="13" width="9.140625" style="23"/>
    <col min="14" max="14" width="3.7109375" style="23" customWidth="1"/>
    <col min="15" max="16384" width="9.140625" style="23"/>
  </cols>
  <sheetData>
    <row r="1" spans="1:17" x14ac:dyDescent="0.2">
      <c r="A1" s="23" t="s">
        <v>147</v>
      </c>
      <c r="H1" s="45"/>
      <c r="L1" s="23" t="s">
        <v>148</v>
      </c>
      <c r="M1" s="45"/>
      <c r="N1" s="45"/>
    </row>
    <row r="2" spans="1:17" x14ac:dyDescent="0.2">
      <c r="H2" s="45"/>
      <c r="M2" s="45"/>
      <c r="N2" s="45"/>
    </row>
    <row r="3" spans="1:17" x14ac:dyDescent="0.2">
      <c r="H3" s="45"/>
      <c r="M3" s="45"/>
    </row>
    <row r="4" spans="1:17" x14ac:dyDescent="0.2">
      <c r="D4" s="58" t="s">
        <v>149</v>
      </c>
      <c r="H4" s="45"/>
      <c r="M4" s="45"/>
      <c r="N4" s="45"/>
    </row>
    <row r="5" spans="1:17" x14ac:dyDescent="0.2">
      <c r="D5" s="58" t="s">
        <v>167</v>
      </c>
      <c r="H5" s="45"/>
      <c r="M5" s="45"/>
      <c r="N5" s="45"/>
    </row>
    <row r="6" spans="1:17" x14ac:dyDescent="0.2">
      <c r="H6" s="45"/>
      <c r="M6" s="45"/>
      <c r="N6" s="45"/>
    </row>
    <row r="7" spans="1:17" ht="141.75" x14ac:dyDescent="0.2">
      <c r="A7" s="46" t="s">
        <v>9</v>
      </c>
      <c r="B7" s="46" t="s">
        <v>21</v>
      </c>
      <c r="C7" s="34" t="s">
        <v>30</v>
      </c>
      <c r="D7" s="33" t="s">
        <v>150</v>
      </c>
      <c r="E7" s="33" t="s">
        <v>151</v>
      </c>
      <c r="F7" s="34" t="s">
        <v>152</v>
      </c>
      <c r="G7" s="34" t="s">
        <v>153</v>
      </c>
      <c r="H7" s="47" t="s">
        <v>153</v>
      </c>
      <c r="I7" s="34" t="s">
        <v>154</v>
      </c>
      <c r="J7" s="34" t="s">
        <v>155</v>
      </c>
      <c r="K7" s="34" t="s">
        <v>156</v>
      </c>
      <c r="L7" s="34" t="s">
        <v>157</v>
      </c>
      <c r="M7" s="47" t="s">
        <v>158</v>
      </c>
      <c r="N7" s="47" t="s">
        <v>70</v>
      </c>
      <c r="O7" s="34" t="s">
        <v>159</v>
      </c>
      <c r="P7" s="34" t="s">
        <v>160</v>
      </c>
      <c r="Q7" s="34" t="s">
        <v>161</v>
      </c>
    </row>
    <row r="8" spans="1:17" ht="34.5" customHeight="1" x14ac:dyDescent="0.2">
      <c r="A8" s="7">
        <v>1</v>
      </c>
      <c r="B8" s="17"/>
      <c r="C8" s="17" t="s">
        <v>168</v>
      </c>
      <c r="D8" s="17" t="s">
        <v>163</v>
      </c>
      <c r="E8" s="17" t="s">
        <v>164</v>
      </c>
      <c r="F8" s="7">
        <v>37</v>
      </c>
      <c r="G8" s="7">
        <v>72</v>
      </c>
      <c r="H8" s="48">
        <v>72</v>
      </c>
      <c r="I8" s="7">
        <v>480</v>
      </c>
      <c r="J8" s="7">
        <v>48</v>
      </c>
      <c r="K8" s="49">
        <f>G8*I8</f>
        <v>34560</v>
      </c>
      <c r="L8" s="49">
        <f>H8*J8</f>
        <v>3456</v>
      </c>
      <c r="M8" s="50">
        <f>K8+L8</f>
        <v>38016</v>
      </c>
      <c r="N8" s="48">
        <v>0.3</v>
      </c>
      <c r="O8" s="7">
        <f>M8*N8</f>
        <v>11404.8</v>
      </c>
      <c r="P8" s="49">
        <f>I8/36/4.2*1000</f>
        <v>3174.6031746031745</v>
      </c>
      <c r="Q8" s="49">
        <f>K8+L8+O8+P8</f>
        <v>52595.403174603176</v>
      </c>
    </row>
    <row r="9" spans="1:17" x14ac:dyDescent="0.2">
      <c r="H9" s="45"/>
      <c r="M9" s="45"/>
      <c r="N9" s="45"/>
    </row>
    <row r="10" spans="1:17" x14ac:dyDescent="0.2">
      <c r="C10" s="23" t="s">
        <v>165</v>
      </c>
      <c r="G10" s="51"/>
      <c r="H10" s="45"/>
      <c r="I10" s="51"/>
      <c r="J10" s="51"/>
      <c r="K10" s="51"/>
      <c r="M10" s="45"/>
      <c r="N10" s="45"/>
    </row>
    <row r="11" spans="1:17" x14ac:dyDescent="0.2">
      <c r="C11" s="23" t="s">
        <v>166</v>
      </c>
      <c r="G11" s="51"/>
      <c r="H11" s="45"/>
      <c r="I11" s="51"/>
      <c r="J11" s="51"/>
      <c r="K11" s="51"/>
      <c r="M11" s="45"/>
      <c r="N11" s="45"/>
    </row>
    <row r="12" spans="1:17" x14ac:dyDescent="0.2">
      <c r="C12" s="23" t="s">
        <v>31</v>
      </c>
      <c r="G12" s="51"/>
      <c r="H12" s="45"/>
      <c r="I12" s="51"/>
      <c r="J12" s="51"/>
      <c r="K12" s="51"/>
      <c r="M12" s="45"/>
      <c r="N12" s="45"/>
    </row>
    <row r="13" spans="1:17" x14ac:dyDescent="0.2">
      <c r="C13" s="23" t="s">
        <v>32</v>
      </c>
      <c r="G13" s="51"/>
      <c r="H13" s="45"/>
      <c r="I13" s="51"/>
      <c r="J13" s="51"/>
      <c r="K13" s="51"/>
      <c r="M13" s="45"/>
      <c r="N13" s="45"/>
    </row>
    <row r="16" spans="1:17" x14ac:dyDescent="0.2">
      <c r="A16" s="23" t="s">
        <v>169</v>
      </c>
      <c r="H16" s="45"/>
      <c r="L16" s="23" t="s">
        <v>170</v>
      </c>
      <c r="M16" s="45"/>
      <c r="N16" s="45"/>
    </row>
    <row r="17" spans="1:17" x14ac:dyDescent="0.2">
      <c r="H17" s="45"/>
      <c r="M17" s="45"/>
      <c r="N17" s="45"/>
    </row>
    <row r="18" spans="1:17" x14ac:dyDescent="0.2">
      <c r="H18" s="45"/>
      <c r="M18" s="45"/>
      <c r="N18" s="45"/>
    </row>
    <row r="19" spans="1:17" x14ac:dyDescent="0.2">
      <c r="C19" s="58" t="s">
        <v>171</v>
      </c>
      <c r="H19" s="45"/>
      <c r="M19" s="45"/>
      <c r="N19" s="45"/>
    </row>
    <row r="20" spans="1:17" x14ac:dyDescent="0.2">
      <c r="C20" s="58" t="s">
        <v>182</v>
      </c>
      <c r="H20" s="45"/>
      <c r="M20" s="45"/>
      <c r="N20" s="45"/>
    </row>
    <row r="21" spans="1:17" x14ac:dyDescent="0.2">
      <c r="H21" s="45"/>
      <c r="M21" s="45"/>
      <c r="N21" s="45"/>
    </row>
    <row r="22" spans="1:17" ht="141.75" x14ac:dyDescent="0.2">
      <c r="A22" s="46" t="s">
        <v>9</v>
      </c>
      <c r="B22" s="46" t="s">
        <v>21</v>
      </c>
      <c r="C22" s="34" t="s">
        <v>30</v>
      </c>
      <c r="D22" s="33" t="s">
        <v>150</v>
      </c>
      <c r="E22" s="34" t="s">
        <v>35</v>
      </c>
      <c r="F22" s="34" t="s">
        <v>152</v>
      </c>
      <c r="G22" s="34" t="s">
        <v>153</v>
      </c>
      <c r="H22" s="47" t="s">
        <v>153</v>
      </c>
      <c r="I22" s="34" t="s">
        <v>154</v>
      </c>
      <c r="J22" s="34" t="s">
        <v>155</v>
      </c>
      <c r="K22" s="34" t="s">
        <v>156</v>
      </c>
      <c r="L22" s="34" t="s">
        <v>157</v>
      </c>
      <c r="M22" s="47" t="s">
        <v>158</v>
      </c>
      <c r="N22" s="47" t="s">
        <v>70</v>
      </c>
      <c r="O22" s="34" t="s">
        <v>159</v>
      </c>
      <c r="P22" s="34" t="s">
        <v>160</v>
      </c>
      <c r="Q22" s="34" t="s">
        <v>161</v>
      </c>
    </row>
    <row r="23" spans="1:17" ht="25.5" x14ac:dyDescent="0.2">
      <c r="A23" s="7"/>
      <c r="B23" s="43"/>
      <c r="C23" s="7" t="s">
        <v>162</v>
      </c>
      <c r="D23" s="43" t="s">
        <v>172</v>
      </c>
      <c r="E23" s="43" t="s">
        <v>173</v>
      </c>
      <c r="F23" s="44">
        <v>29</v>
      </c>
      <c r="G23" s="7">
        <v>72</v>
      </c>
      <c r="H23" s="48">
        <v>72</v>
      </c>
      <c r="I23" s="7">
        <v>416</v>
      </c>
      <c r="J23" s="7">
        <v>42</v>
      </c>
      <c r="K23" s="49">
        <f t="shared" ref="K23:L26" si="0">G23*I23</f>
        <v>29952</v>
      </c>
      <c r="L23" s="49">
        <f t="shared" si="0"/>
        <v>3024</v>
      </c>
      <c r="M23" s="50">
        <f>H23*1*32</f>
        <v>2304</v>
      </c>
      <c r="N23" s="48">
        <v>0.3</v>
      </c>
      <c r="O23" s="49">
        <f>M23*N23</f>
        <v>691.19999999999993</v>
      </c>
      <c r="P23" s="49"/>
      <c r="Q23" s="49">
        <f>K23+L23+O23+P23</f>
        <v>33667.199999999997</v>
      </c>
    </row>
    <row r="24" spans="1:17" ht="38.25" x14ac:dyDescent="0.2">
      <c r="A24" s="7"/>
      <c r="B24" s="43"/>
      <c r="C24" s="17" t="s">
        <v>174</v>
      </c>
      <c r="D24" s="43" t="s">
        <v>175</v>
      </c>
      <c r="E24" s="43" t="s">
        <v>176</v>
      </c>
      <c r="F24" s="44">
        <v>6.5</v>
      </c>
      <c r="G24" s="7">
        <v>81</v>
      </c>
      <c r="H24" s="48">
        <v>81</v>
      </c>
      <c r="I24" s="7">
        <v>64</v>
      </c>
      <c r="J24" s="7">
        <v>6</v>
      </c>
      <c r="K24" s="49">
        <f t="shared" si="0"/>
        <v>5184</v>
      </c>
      <c r="L24" s="49">
        <f t="shared" si="0"/>
        <v>486</v>
      </c>
      <c r="M24" s="50">
        <f>H24*1*32</f>
        <v>2592</v>
      </c>
      <c r="N24" s="48">
        <v>0</v>
      </c>
      <c r="O24" s="49">
        <f>M24*N24</f>
        <v>0</v>
      </c>
      <c r="P24" s="49"/>
      <c r="Q24" s="49">
        <f>K24+L24+O24+P24</f>
        <v>5670</v>
      </c>
    </row>
    <row r="25" spans="1:17" ht="25.5" x14ac:dyDescent="0.2">
      <c r="A25" s="7"/>
      <c r="B25" s="43"/>
      <c r="C25" s="7" t="s">
        <v>162</v>
      </c>
      <c r="D25" s="43" t="s">
        <v>177</v>
      </c>
      <c r="E25" s="43" t="s">
        <v>178</v>
      </c>
      <c r="F25" s="44">
        <v>13</v>
      </c>
      <c r="G25" s="7">
        <v>72</v>
      </c>
      <c r="H25" s="48">
        <v>72</v>
      </c>
      <c r="I25" s="7">
        <v>416</v>
      </c>
      <c r="J25" s="7">
        <v>42</v>
      </c>
      <c r="K25" s="49">
        <f t="shared" si="0"/>
        <v>29952</v>
      </c>
      <c r="L25" s="49">
        <f t="shared" si="0"/>
        <v>3024</v>
      </c>
      <c r="M25" s="50">
        <f>H25*1*32</f>
        <v>2304</v>
      </c>
      <c r="N25" s="48">
        <v>0</v>
      </c>
      <c r="O25" s="49">
        <f>M25*N25</f>
        <v>0</v>
      </c>
      <c r="P25" s="49"/>
      <c r="Q25" s="49">
        <f>K25+L25+O25+P25</f>
        <v>32976</v>
      </c>
    </row>
    <row r="26" spans="1:17" ht="25.5" x14ac:dyDescent="0.2">
      <c r="A26" s="7"/>
      <c r="B26" s="43"/>
      <c r="C26" s="43" t="s">
        <v>179</v>
      </c>
      <c r="D26" s="43" t="s">
        <v>180</v>
      </c>
      <c r="E26" s="43" t="s">
        <v>181</v>
      </c>
      <c r="F26" s="44">
        <v>35</v>
      </c>
      <c r="G26" s="7">
        <v>93.15</v>
      </c>
      <c r="H26" s="48">
        <v>81</v>
      </c>
      <c r="I26" s="7">
        <v>64</v>
      </c>
      <c r="J26" s="7">
        <v>6</v>
      </c>
      <c r="K26" s="49">
        <f t="shared" si="0"/>
        <v>5961.6</v>
      </c>
      <c r="L26" s="49">
        <f t="shared" si="0"/>
        <v>486</v>
      </c>
      <c r="M26" s="50">
        <f>H26*2*32</f>
        <v>5184</v>
      </c>
      <c r="N26" s="48">
        <v>0.3</v>
      </c>
      <c r="O26" s="49">
        <f>M26*N26</f>
        <v>1555.2</v>
      </c>
      <c r="P26" s="49"/>
      <c r="Q26" s="49">
        <f>K26+L26+O26+P26</f>
        <v>8002.8</v>
      </c>
    </row>
    <row r="27" spans="1:17" x14ac:dyDescent="0.2">
      <c r="A27" s="7"/>
      <c r="B27" s="7" t="s">
        <v>16</v>
      </c>
      <c r="C27" s="7"/>
      <c r="D27" s="7"/>
      <c r="E27" s="7"/>
      <c r="F27" s="7"/>
      <c r="G27" s="7"/>
      <c r="H27" s="48"/>
      <c r="I27" s="7">
        <f>SUM(I23:I26)</f>
        <v>960</v>
      </c>
      <c r="J27" s="7">
        <f>SUM(J23:J26)</f>
        <v>96</v>
      </c>
      <c r="K27" s="49">
        <f>SUM(K23:K26)</f>
        <v>71049.600000000006</v>
      </c>
      <c r="L27" s="49">
        <f t="shared" ref="L27:Q27" si="1">SUM(L23:L26)</f>
        <v>7020</v>
      </c>
      <c r="M27" s="49"/>
      <c r="N27" s="49"/>
      <c r="O27" s="49">
        <f t="shared" si="1"/>
        <v>2246.4</v>
      </c>
      <c r="P27" s="49">
        <f t="shared" si="1"/>
        <v>0</v>
      </c>
      <c r="Q27" s="49">
        <f t="shared" si="1"/>
        <v>80316</v>
      </c>
    </row>
    <row r="28" spans="1:17" x14ac:dyDescent="0.2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4"/>
      <c r="L28" s="54"/>
      <c r="M28" s="54"/>
      <c r="N28" s="54"/>
      <c r="O28" s="54"/>
      <c r="P28" s="54"/>
      <c r="Q28" s="54"/>
    </row>
    <row r="29" spans="1:17" x14ac:dyDescent="0.2">
      <c r="A29" s="5"/>
      <c r="B29" s="5"/>
      <c r="C29" s="5" t="s">
        <v>165</v>
      </c>
      <c r="D29" s="5"/>
      <c r="E29" s="5"/>
      <c r="F29" s="5"/>
      <c r="G29" s="5"/>
      <c r="H29" s="55"/>
      <c r="I29" s="5"/>
      <c r="J29" s="56"/>
      <c r="K29" s="56"/>
      <c r="L29" s="5"/>
      <c r="M29" s="55"/>
      <c r="N29" s="55"/>
      <c r="O29" s="5"/>
      <c r="P29" s="5"/>
      <c r="Q29" s="5"/>
    </row>
    <row r="30" spans="1:17" x14ac:dyDescent="0.2">
      <c r="A30" s="5"/>
      <c r="B30" s="5"/>
      <c r="C30" s="57" t="s">
        <v>166</v>
      </c>
      <c r="D30" s="5"/>
      <c r="E30" s="5"/>
      <c r="F30" s="5"/>
      <c r="G30" s="5"/>
      <c r="H30" s="55"/>
      <c r="I30" s="56"/>
      <c r="J30" s="56"/>
      <c r="K30" s="56"/>
      <c r="L30" s="5"/>
      <c r="M30" s="55"/>
      <c r="N30" s="55"/>
      <c r="O30" s="5"/>
      <c r="P30" s="5"/>
      <c r="Q30" s="5"/>
    </row>
    <row r="31" spans="1:17" x14ac:dyDescent="0.2">
      <c r="A31" s="5"/>
      <c r="B31" s="5"/>
      <c r="C31" s="5" t="s">
        <v>31</v>
      </c>
      <c r="D31" s="5"/>
      <c r="E31" s="5"/>
      <c r="F31" s="5"/>
      <c r="G31" s="5"/>
      <c r="H31" s="55"/>
      <c r="I31" s="56"/>
      <c r="J31" s="56"/>
      <c r="K31" s="56"/>
      <c r="L31" s="5"/>
      <c r="M31" s="55"/>
      <c r="N31" s="55"/>
      <c r="O31" s="5"/>
      <c r="P31" s="5"/>
      <c r="Q31" s="5"/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view="pageLayout" topLeftCell="A4" zoomScaleNormal="100" workbookViewId="0">
      <selection activeCell="I31" sqref="I31"/>
    </sheetView>
  </sheetViews>
  <sheetFormatPr defaultRowHeight="15" x14ac:dyDescent="0.25"/>
  <cols>
    <col min="1" max="1" width="8.7109375" style="21" customWidth="1"/>
    <col min="2" max="2" width="7.28515625" style="21" customWidth="1"/>
    <col min="3" max="3" width="10.42578125" style="21" customWidth="1"/>
    <col min="4" max="4" width="9.7109375" style="21" customWidth="1"/>
    <col min="5" max="5" width="8.5703125" style="21" customWidth="1"/>
    <col min="6" max="6" width="5.42578125" style="21" customWidth="1"/>
    <col min="7" max="7" width="6.7109375" style="21" customWidth="1"/>
    <col min="8" max="8" width="5.85546875" style="21" customWidth="1"/>
    <col min="9" max="9" width="7.5703125" style="21" customWidth="1"/>
    <col min="10" max="10" width="6.7109375" style="21" customWidth="1"/>
    <col min="11" max="11" width="6.42578125" style="21" customWidth="1"/>
    <col min="12" max="12" width="8" style="21" customWidth="1"/>
    <col min="13" max="16384" width="9.140625" style="21"/>
  </cols>
  <sheetData>
    <row r="2" spans="1:12" x14ac:dyDescent="0.25">
      <c r="A2" s="21" t="s">
        <v>219</v>
      </c>
      <c r="I2" s="21" t="s">
        <v>218</v>
      </c>
    </row>
    <row r="3" spans="1:12" x14ac:dyDescent="0.25">
      <c r="A3" s="21" t="s">
        <v>221</v>
      </c>
      <c r="G3" s="21" t="s">
        <v>220</v>
      </c>
    </row>
    <row r="6" spans="1:12" x14ac:dyDescent="0.25">
      <c r="C6" s="32"/>
      <c r="D6" s="32" t="s">
        <v>215</v>
      </c>
      <c r="E6" s="32"/>
      <c r="F6" s="32"/>
      <c r="G6" s="32"/>
    </row>
    <row r="7" spans="1:12" x14ac:dyDescent="0.25">
      <c r="C7" s="32" t="s">
        <v>672</v>
      </c>
      <c r="D7" s="32"/>
      <c r="E7" s="32"/>
      <c r="F7" s="32"/>
      <c r="G7" s="32"/>
    </row>
    <row r="9" spans="1:12" x14ac:dyDescent="0.25">
      <c r="A9" s="21" t="s">
        <v>216</v>
      </c>
    </row>
    <row r="11" spans="1:12" ht="15.75" customHeight="1" x14ac:dyDescent="0.25">
      <c r="A11" s="270" t="s">
        <v>23</v>
      </c>
      <c r="B11" s="270" t="s">
        <v>211</v>
      </c>
      <c r="C11" s="270" t="s">
        <v>205</v>
      </c>
      <c r="D11" s="270" t="s">
        <v>212</v>
      </c>
      <c r="E11" s="270" t="s">
        <v>213</v>
      </c>
      <c r="F11" s="271" t="s">
        <v>214</v>
      </c>
      <c r="G11" s="272"/>
      <c r="H11" s="272"/>
      <c r="I11" s="272"/>
      <c r="J11" s="273"/>
      <c r="K11" s="270" t="s">
        <v>222</v>
      </c>
      <c r="L11" s="31" t="s">
        <v>395</v>
      </c>
    </row>
    <row r="12" spans="1:12" ht="45" x14ac:dyDescent="0.25">
      <c r="A12" s="270"/>
      <c r="B12" s="270"/>
      <c r="C12" s="270"/>
      <c r="D12" s="270"/>
      <c r="E12" s="270"/>
      <c r="F12" s="30" t="s">
        <v>207</v>
      </c>
      <c r="G12" s="30" t="s">
        <v>192</v>
      </c>
      <c r="H12" s="30" t="s">
        <v>206</v>
      </c>
      <c r="I12" s="31" t="s">
        <v>129</v>
      </c>
      <c r="J12" s="31" t="s">
        <v>208</v>
      </c>
      <c r="K12" s="270"/>
      <c r="L12" s="31"/>
    </row>
    <row r="13" spans="1:12" x14ac:dyDescent="0.25">
      <c r="A13" s="172">
        <v>1</v>
      </c>
      <c r="B13" s="172">
        <v>2</v>
      </c>
      <c r="C13" s="172">
        <v>40</v>
      </c>
      <c r="D13" s="172">
        <v>20</v>
      </c>
      <c r="E13" s="172">
        <v>40</v>
      </c>
      <c r="F13" s="172"/>
      <c r="G13" s="172"/>
      <c r="H13" s="172"/>
      <c r="I13" s="172"/>
      <c r="J13" s="172"/>
      <c r="K13" s="172"/>
      <c r="L13" s="172">
        <v>40</v>
      </c>
    </row>
    <row r="14" spans="1:12" x14ac:dyDescent="0.25">
      <c r="A14" s="172">
        <v>2</v>
      </c>
      <c r="B14" s="172">
        <v>2</v>
      </c>
      <c r="C14" s="172">
        <v>41</v>
      </c>
      <c r="D14" s="172">
        <v>22</v>
      </c>
      <c r="E14" s="172">
        <v>44</v>
      </c>
      <c r="F14" s="172"/>
      <c r="G14" s="172"/>
      <c r="H14" s="172"/>
      <c r="I14" s="172"/>
      <c r="J14" s="172"/>
      <c r="K14" s="172"/>
      <c r="L14" s="172">
        <v>44</v>
      </c>
    </row>
    <row r="15" spans="1:12" x14ac:dyDescent="0.25">
      <c r="A15" s="172">
        <v>3</v>
      </c>
      <c r="B15" s="172">
        <v>1</v>
      </c>
      <c r="C15" s="172">
        <v>24</v>
      </c>
      <c r="D15" s="172">
        <v>24</v>
      </c>
      <c r="E15" s="172">
        <v>24</v>
      </c>
      <c r="F15" s="172"/>
      <c r="G15" s="172"/>
      <c r="H15" s="172"/>
      <c r="I15" s="172"/>
      <c r="J15" s="172"/>
      <c r="K15" s="172"/>
      <c r="L15" s="172">
        <v>24</v>
      </c>
    </row>
    <row r="16" spans="1:12" x14ac:dyDescent="0.25">
      <c r="A16" s="172">
        <v>4</v>
      </c>
      <c r="B16" s="172">
        <v>2</v>
      </c>
      <c r="C16" s="172">
        <v>42</v>
      </c>
      <c r="D16" s="172">
        <v>25</v>
      </c>
      <c r="E16" s="172">
        <v>50</v>
      </c>
      <c r="F16" s="172"/>
      <c r="G16" s="172"/>
      <c r="H16" s="172"/>
      <c r="I16" s="172"/>
      <c r="J16" s="172"/>
      <c r="K16" s="172"/>
      <c r="L16" s="172">
        <v>50</v>
      </c>
    </row>
    <row r="17" spans="1:12" x14ac:dyDescent="0.25">
      <c r="A17" s="172" t="s">
        <v>718</v>
      </c>
      <c r="B17" s="176">
        <v>7</v>
      </c>
      <c r="C17" s="172">
        <f>SUM(C13:C16)</f>
        <v>147</v>
      </c>
      <c r="D17" s="176">
        <f>SUM(D13:D16)</f>
        <v>91</v>
      </c>
      <c r="E17" s="176">
        <f>SUM(E13:E16)</f>
        <v>158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6">
        <f>SUM(L13:L16)</f>
        <v>158</v>
      </c>
    </row>
    <row r="18" spans="1:12" x14ac:dyDescent="0.25">
      <c r="A18" s="172">
        <v>5</v>
      </c>
      <c r="B18" s="172">
        <v>1</v>
      </c>
      <c r="C18" s="172">
        <v>14</v>
      </c>
      <c r="D18" s="172">
        <v>29</v>
      </c>
      <c r="E18" s="172">
        <v>29</v>
      </c>
      <c r="F18" s="172"/>
      <c r="G18" s="172"/>
      <c r="H18" s="172"/>
      <c r="I18" s="172"/>
      <c r="J18" s="172"/>
      <c r="K18" s="172"/>
      <c r="L18" s="172">
        <v>29</v>
      </c>
    </row>
    <row r="19" spans="1:12" x14ac:dyDescent="0.25">
      <c r="A19" s="172">
        <v>6</v>
      </c>
      <c r="B19" s="172">
        <v>2</v>
      </c>
      <c r="C19" s="172">
        <v>42</v>
      </c>
      <c r="D19" s="172">
        <v>30</v>
      </c>
      <c r="E19" s="172">
        <v>60</v>
      </c>
      <c r="F19" s="172"/>
      <c r="G19" s="172"/>
      <c r="H19" s="172"/>
      <c r="I19" s="172"/>
      <c r="J19" s="172"/>
      <c r="K19" s="172"/>
      <c r="L19" s="172">
        <v>60</v>
      </c>
    </row>
    <row r="20" spans="1:12" x14ac:dyDescent="0.25">
      <c r="A20" s="172">
        <v>7</v>
      </c>
      <c r="B20" s="172">
        <v>1</v>
      </c>
      <c r="C20" s="172">
        <v>24</v>
      </c>
      <c r="D20" s="172">
        <v>30</v>
      </c>
      <c r="E20" s="172">
        <v>30</v>
      </c>
      <c r="F20" s="172"/>
      <c r="G20" s="172"/>
      <c r="H20" s="172"/>
      <c r="I20" s="172"/>
      <c r="J20" s="172"/>
      <c r="K20" s="172"/>
      <c r="L20" s="172">
        <v>30</v>
      </c>
    </row>
    <row r="21" spans="1:12" x14ac:dyDescent="0.25">
      <c r="A21" s="172">
        <v>8</v>
      </c>
      <c r="B21" s="172">
        <v>1</v>
      </c>
      <c r="C21" s="172">
        <v>19</v>
      </c>
      <c r="D21" s="172">
        <v>30</v>
      </c>
      <c r="E21" s="172">
        <v>30</v>
      </c>
      <c r="F21" s="172"/>
      <c r="G21" s="172"/>
      <c r="H21" s="172"/>
      <c r="I21" s="172"/>
      <c r="J21" s="172"/>
      <c r="K21" s="172"/>
      <c r="L21" s="172">
        <v>30</v>
      </c>
    </row>
    <row r="22" spans="1:12" x14ac:dyDescent="0.25">
      <c r="A22" s="172">
        <v>9</v>
      </c>
      <c r="B22" s="172">
        <v>2</v>
      </c>
      <c r="C22" s="172">
        <v>44</v>
      </c>
      <c r="D22" s="172">
        <v>30</v>
      </c>
      <c r="E22" s="172">
        <v>60</v>
      </c>
      <c r="F22" s="172"/>
      <c r="G22" s="172"/>
      <c r="H22" s="172"/>
      <c r="I22" s="172"/>
      <c r="J22" s="172"/>
      <c r="K22" s="172"/>
      <c r="L22" s="172">
        <v>60</v>
      </c>
    </row>
    <row r="23" spans="1:12" x14ac:dyDescent="0.25">
      <c r="A23" s="175" t="s">
        <v>719</v>
      </c>
      <c r="B23" s="176">
        <v>7</v>
      </c>
      <c r="C23" s="172">
        <f>SUM(C18:C22)</f>
        <v>143</v>
      </c>
      <c r="D23" s="176">
        <f>SUM(D18:D22)</f>
        <v>149</v>
      </c>
      <c r="E23" s="176">
        <f>SUM(E18:E22)</f>
        <v>209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6">
        <f>SUM(L18:L22)</f>
        <v>209</v>
      </c>
    </row>
    <row r="24" spans="1:12" x14ac:dyDescent="0.25">
      <c r="A24" s="172">
        <v>10</v>
      </c>
      <c r="B24" s="172">
        <v>1</v>
      </c>
      <c r="C24" s="172">
        <v>20</v>
      </c>
      <c r="D24" s="172">
        <v>29</v>
      </c>
      <c r="E24" s="172">
        <v>29</v>
      </c>
      <c r="F24" s="172"/>
      <c r="G24" s="172"/>
      <c r="H24" s="172"/>
      <c r="I24" s="172"/>
      <c r="J24" s="172"/>
      <c r="K24" s="172"/>
      <c r="L24" s="172">
        <v>29</v>
      </c>
    </row>
    <row r="25" spans="1:12" x14ac:dyDescent="0.25">
      <c r="A25" s="172">
        <v>11</v>
      </c>
      <c r="B25" s="172">
        <v>1</v>
      </c>
      <c r="C25" s="172">
        <v>34</v>
      </c>
      <c r="D25" s="172">
        <v>30</v>
      </c>
      <c r="E25" s="172">
        <v>30</v>
      </c>
      <c r="F25" s="172"/>
      <c r="G25" s="172">
        <v>2</v>
      </c>
      <c r="H25" s="172">
        <v>2</v>
      </c>
      <c r="I25" s="172"/>
      <c r="J25" s="172"/>
      <c r="K25" s="172">
        <v>4</v>
      </c>
      <c r="L25" s="172">
        <v>34</v>
      </c>
    </row>
    <row r="26" spans="1:12" x14ac:dyDescent="0.25">
      <c r="A26" s="31" t="s">
        <v>720</v>
      </c>
      <c r="B26" s="177">
        <v>2</v>
      </c>
      <c r="C26" s="29">
        <f>SUM(C24:C25)</f>
        <v>54</v>
      </c>
      <c r="D26" s="177">
        <f>SUM(D24:D25)</f>
        <v>59</v>
      </c>
      <c r="E26" s="177">
        <f>SUM(E24:E25)</f>
        <v>59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177">
        <f>SUM(L24:L25)</f>
        <v>63</v>
      </c>
    </row>
    <row r="27" spans="1:12" x14ac:dyDescent="0.25">
      <c r="A27" s="31" t="s">
        <v>721</v>
      </c>
      <c r="B27" s="177">
        <v>16</v>
      </c>
      <c r="C27" s="29">
        <f>C17+C23+C26</f>
        <v>344</v>
      </c>
      <c r="D27" s="177">
        <f>D17+D23+D26</f>
        <v>299</v>
      </c>
      <c r="E27" s="177">
        <f>E17+E23+E26</f>
        <v>426</v>
      </c>
      <c r="F27" s="31"/>
      <c r="G27" s="31"/>
      <c r="H27" s="31"/>
      <c r="I27" s="31"/>
      <c r="J27" s="31"/>
      <c r="K27" s="31"/>
      <c r="L27" s="177">
        <f>L17+L23+L26</f>
        <v>430</v>
      </c>
    </row>
    <row r="28" spans="1:12" x14ac:dyDescent="0.25">
      <c r="A28" s="212"/>
      <c r="B28" s="213"/>
      <c r="C28" s="214"/>
      <c r="D28" s="213"/>
      <c r="E28" s="213"/>
      <c r="F28" s="212"/>
      <c r="G28" s="212"/>
      <c r="H28" s="212"/>
      <c r="I28" s="212"/>
      <c r="J28" s="212"/>
      <c r="K28" s="212"/>
      <c r="L28" s="213"/>
    </row>
    <row r="29" spans="1:12" x14ac:dyDescent="0.25">
      <c r="A29" s="212"/>
      <c r="B29" s="213"/>
      <c r="C29" s="214"/>
      <c r="D29" s="213"/>
      <c r="E29" s="213"/>
      <c r="F29" s="212"/>
      <c r="G29" s="212"/>
      <c r="H29" s="212"/>
      <c r="I29" s="212"/>
      <c r="J29" s="212"/>
      <c r="K29" s="212"/>
      <c r="L29" s="213"/>
    </row>
    <row r="32" spans="1:12" x14ac:dyDescent="0.25">
      <c r="A32" s="21" t="s">
        <v>130</v>
      </c>
      <c r="E32" s="21" t="s">
        <v>673</v>
      </c>
    </row>
    <row r="33" spans="1:5" x14ac:dyDescent="0.25">
      <c r="A33" s="21" t="s">
        <v>807</v>
      </c>
      <c r="E33" s="21" t="s">
        <v>217</v>
      </c>
    </row>
  </sheetData>
  <mergeCells count="7">
    <mergeCell ref="A11:A12"/>
    <mergeCell ref="K11:K12"/>
    <mergeCell ref="F11:J11"/>
    <mergeCell ref="B11:B12"/>
    <mergeCell ref="C11:C12"/>
    <mergeCell ref="D11:D12"/>
    <mergeCell ref="E11:E12"/>
  </mergeCells>
  <pageMargins left="0.60416666666666663" right="0.25" top="0.39370078740157483" bottom="0.39370078740157483" header="0" footer="0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zoomScaleNormal="100" workbookViewId="0">
      <selection activeCell="E17" sqref="E17"/>
    </sheetView>
  </sheetViews>
  <sheetFormatPr defaultRowHeight="15.75" x14ac:dyDescent="0.25"/>
  <cols>
    <col min="1" max="1" width="22.5703125" style="1" customWidth="1"/>
    <col min="2" max="2" width="17.42578125" style="1" customWidth="1"/>
    <col min="3" max="3" width="8.28515625" style="1" customWidth="1"/>
    <col min="4" max="4" width="14.85546875" style="1" customWidth="1"/>
    <col min="5" max="16384" width="9.140625" style="1"/>
  </cols>
  <sheetData>
    <row r="1" spans="1:5" x14ac:dyDescent="0.25">
      <c r="A1" s="2"/>
      <c r="B1" s="2"/>
      <c r="C1" s="2"/>
      <c r="D1" s="2"/>
    </row>
    <row r="2" spans="1:5" x14ac:dyDescent="0.25">
      <c r="A2" s="2"/>
      <c r="B2" s="2"/>
      <c r="C2" s="2"/>
      <c r="D2" s="2"/>
    </row>
    <row r="3" spans="1:5" x14ac:dyDescent="0.25">
      <c r="B3" s="10" t="s">
        <v>236</v>
      </c>
      <c r="C3" s="10"/>
      <c r="D3" s="10"/>
      <c r="E3" s="10"/>
    </row>
    <row r="4" spans="1:5" x14ac:dyDescent="0.25">
      <c r="B4" s="10" t="s">
        <v>237</v>
      </c>
      <c r="C4" s="10"/>
      <c r="D4" s="10"/>
      <c r="E4" s="10"/>
    </row>
    <row r="5" spans="1:5" x14ac:dyDescent="0.25">
      <c r="B5" s="10" t="s">
        <v>796</v>
      </c>
      <c r="C5" s="10"/>
      <c r="D5" s="10"/>
      <c r="E5" s="10"/>
    </row>
    <row r="6" spans="1:5" x14ac:dyDescent="0.25">
      <c r="B6" s="10"/>
      <c r="C6" s="10"/>
      <c r="D6" s="10"/>
      <c r="E6" s="10"/>
    </row>
    <row r="7" spans="1:5" x14ac:dyDescent="0.25">
      <c r="B7" s="10"/>
      <c r="C7" s="10"/>
      <c r="D7" s="10"/>
      <c r="E7" s="10"/>
    </row>
    <row r="8" spans="1:5" x14ac:dyDescent="0.25">
      <c r="A8" s="11"/>
      <c r="B8" s="11"/>
      <c r="C8" s="11"/>
      <c r="D8" s="11"/>
    </row>
    <row r="9" spans="1:5" ht="61.5" customHeight="1" x14ac:dyDescent="0.25">
      <c r="A9" s="244" t="s">
        <v>859</v>
      </c>
      <c r="B9" s="244" t="s">
        <v>223</v>
      </c>
      <c r="C9" s="182" t="s">
        <v>25</v>
      </c>
      <c r="D9" s="244" t="s">
        <v>860</v>
      </c>
    </row>
    <row r="10" spans="1:5" x14ac:dyDescent="0.25">
      <c r="A10" s="225" t="s">
        <v>224</v>
      </c>
      <c r="B10" s="225" t="s">
        <v>232</v>
      </c>
      <c r="C10" s="183" t="s">
        <v>231</v>
      </c>
      <c r="D10" s="225" t="s">
        <v>228</v>
      </c>
    </row>
    <row r="11" spans="1:5" ht="31.5" x14ac:dyDescent="0.25">
      <c r="A11" s="225" t="s">
        <v>225</v>
      </c>
      <c r="B11" s="225" t="s">
        <v>233</v>
      </c>
      <c r="C11" s="183">
        <v>0.75</v>
      </c>
      <c r="D11" s="274" t="s">
        <v>229</v>
      </c>
    </row>
    <row r="12" spans="1:5" x14ac:dyDescent="0.25">
      <c r="A12" s="225" t="s">
        <v>226</v>
      </c>
      <c r="B12" s="225" t="s">
        <v>234</v>
      </c>
      <c r="C12" s="183">
        <v>0.5</v>
      </c>
      <c r="D12" s="274"/>
    </row>
    <row r="13" spans="1:5" x14ac:dyDescent="0.25">
      <c r="A13" s="225" t="s">
        <v>636</v>
      </c>
      <c r="B13" s="225" t="s">
        <v>235</v>
      </c>
      <c r="C13" s="183">
        <v>0.5</v>
      </c>
      <c r="D13" s="225" t="s">
        <v>230</v>
      </c>
    </row>
    <row r="20" spans="1:2" x14ac:dyDescent="0.25">
      <c r="A20" s="1" t="s">
        <v>634</v>
      </c>
      <c r="B20" s="1" t="s">
        <v>635</v>
      </c>
    </row>
  </sheetData>
  <mergeCells count="1">
    <mergeCell ref="D11:D12"/>
  </mergeCells>
  <pageMargins left="1.1811023622047245" right="0.39370078740157483" top="0.39370078740157483" bottom="0.39370078740157483" header="0" footer="0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view="pageLayout" zoomScaleNormal="100" workbookViewId="0">
      <selection activeCell="L10" sqref="L10"/>
    </sheetView>
  </sheetViews>
  <sheetFormatPr defaultRowHeight="12.75" x14ac:dyDescent="0.25"/>
  <cols>
    <col min="1" max="1" width="2.85546875" style="16" customWidth="1"/>
    <col min="2" max="2" width="20.85546875" style="16" customWidth="1"/>
    <col min="3" max="3" width="9.28515625" style="16" customWidth="1"/>
    <col min="4" max="4" width="8" style="16" customWidth="1"/>
    <col min="5" max="5" width="11.85546875" style="16" customWidth="1"/>
    <col min="6" max="6" width="14.7109375" style="16" customWidth="1"/>
    <col min="7" max="7" width="11.85546875" style="16" customWidth="1"/>
    <col min="8" max="8" width="13" style="16" customWidth="1"/>
    <col min="9" max="9" width="11.5703125" style="16" customWidth="1"/>
    <col min="10" max="10" width="11" style="16" customWidth="1"/>
    <col min="11" max="11" width="9.28515625" style="16" customWidth="1"/>
    <col min="12" max="16384" width="9.140625" style="16"/>
  </cols>
  <sheetData>
    <row r="2" spans="1:11" x14ac:dyDescent="0.25">
      <c r="A2" s="15"/>
      <c r="B2" s="15" t="s">
        <v>795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51.75" thickBot="1" x14ac:dyDescent="0.3">
      <c r="A5" s="7" t="s">
        <v>9</v>
      </c>
      <c r="B5" s="17" t="s">
        <v>794</v>
      </c>
      <c r="C5" s="17" t="s">
        <v>210</v>
      </c>
      <c r="D5" s="17" t="s">
        <v>209</v>
      </c>
      <c r="E5" s="17" t="s">
        <v>261</v>
      </c>
      <c r="F5" s="17" t="s">
        <v>792</v>
      </c>
      <c r="G5" s="17" t="s">
        <v>262</v>
      </c>
      <c r="H5" s="17" t="s">
        <v>264</v>
      </c>
      <c r="I5" s="17" t="s">
        <v>263</v>
      </c>
      <c r="J5" s="17" t="s">
        <v>260</v>
      </c>
      <c r="K5" s="17" t="s">
        <v>793</v>
      </c>
    </row>
    <row r="6" spans="1:11" ht="39" customHeight="1" thickBot="1" x14ac:dyDescent="0.25">
      <c r="A6" s="7">
        <v>1</v>
      </c>
      <c r="B6" s="94" t="s">
        <v>414</v>
      </c>
      <c r="C6" s="97" t="s">
        <v>238</v>
      </c>
      <c r="D6" s="98" t="s">
        <v>257</v>
      </c>
      <c r="E6" s="74" t="s">
        <v>292</v>
      </c>
      <c r="F6" s="74" t="s">
        <v>273</v>
      </c>
      <c r="G6" s="74" t="s">
        <v>311</v>
      </c>
      <c r="H6" s="72" t="s">
        <v>674</v>
      </c>
      <c r="I6" s="81">
        <v>27</v>
      </c>
      <c r="J6" s="84" t="s">
        <v>324</v>
      </c>
      <c r="K6" s="88">
        <v>2019</v>
      </c>
    </row>
    <row r="7" spans="1:11" ht="39" thickBot="1" x14ac:dyDescent="0.3">
      <c r="A7" s="7">
        <v>2</v>
      </c>
      <c r="B7" s="95" t="s">
        <v>433</v>
      </c>
      <c r="C7" s="99" t="s">
        <v>239</v>
      </c>
      <c r="D7" s="100" t="s">
        <v>257</v>
      </c>
      <c r="E7" s="92" t="s">
        <v>293</v>
      </c>
      <c r="F7" s="75" t="s">
        <v>265</v>
      </c>
      <c r="G7" s="92" t="s">
        <v>702</v>
      </c>
      <c r="H7" s="73" t="s">
        <v>675</v>
      </c>
      <c r="I7" s="82">
        <v>19</v>
      </c>
      <c r="J7" s="85" t="s">
        <v>325</v>
      </c>
      <c r="K7" s="89">
        <v>2017</v>
      </c>
    </row>
    <row r="8" spans="1:11" ht="39" thickBot="1" x14ac:dyDescent="0.3">
      <c r="A8" s="7">
        <v>3</v>
      </c>
      <c r="B8" s="96" t="s">
        <v>415</v>
      </c>
      <c r="C8" s="101" t="s">
        <v>240</v>
      </c>
      <c r="D8" s="102" t="s">
        <v>257</v>
      </c>
      <c r="E8" s="77" t="s">
        <v>294</v>
      </c>
      <c r="F8" s="76" t="s">
        <v>283</v>
      </c>
      <c r="G8" s="77" t="s">
        <v>703</v>
      </c>
      <c r="H8" s="73" t="s">
        <v>322</v>
      </c>
      <c r="I8" s="83">
        <v>9</v>
      </c>
      <c r="J8" s="86" t="s">
        <v>326</v>
      </c>
      <c r="K8" s="90"/>
    </row>
    <row r="9" spans="1:11" ht="39" thickBot="1" x14ac:dyDescent="0.3">
      <c r="A9" s="7">
        <v>4</v>
      </c>
      <c r="B9" s="96" t="s">
        <v>659</v>
      </c>
      <c r="C9" s="101" t="s">
        <v>676</v>
      </c>
      <c r="D9" s="102" t="s">
        <v>257</v>
      </c>
      <c r="E9" s="77" t="s">
        <v>677</v>
      </c>
      <c r="F9" s="76" t="s">
        <v>679</v>
      </c>
      <c r="G9" s="77" t="s">
        <v>701</v>
      </c>
      <c r="H9" s="73" t="s">
        <v>678</v>
      </c>
      <c r="I9" s="73" t="s">
        <v>678</v>
      </c>
      <c r="J9" s="86"/>
      <c r="K9" s="90">
        <v>2019</v>
      </c>
    </row>
    <row r="10" spans="1:11" ht="39" thickBot="1" x14ac:dyDescent="0.3">
      <c r="A10" s="7">
        <v>5</v>
      </c>
      <c r="B10" s="95" t="s">
        <v>429</v>
      </c>
      <c r="C10" s="94" t="s">
        <v>241</v>
      </c>
      <c r="D10" s="102" t="s">
        <v>257</v>
      </c>
      <c r="E10" s="77" t="s">
        <v>295</v>
      </c>
      <c r="F10" s="76" t="s">
        <v>268</v>
      </c>
      <c r="G10" s="77" t="s">
        <v>320</v>
      </c>
      <c r="H10" s="73" t="s">
        <v>680</v>
      </c>
      <c r="I10" s="83">
        <v>21</v>
      </c>
      <c r="J10" s="86" t="s">
        <v>327</v>
      </c>
      <c r="K10" s="90">
        <v>2017</v>
      </c>
    </row>
    <row r="11" spans="1:11" ht="39" thickBot="1" x14ac:dyDescent="0.3">
      <c r="A11" s="7">
        <v>6</v>
      </c>
      <c r="B11" s="95" t="s">
        <v>434</v>
      </c>
      <c r="C11" s="94" t="s">
        <v>242</v>
      </c>
      <c r="D11" s="100" t="s">
        <v>257</v>
      </c>
      <c r="E11" s="77" t="s">
        <v>296</v>
      </c>
      <c r="F11" s="76" t="s">
        <v>267</v>
      </c>
      <c r="G11" s="77" t="s">
        <v>319</v>
      </c>
      <c r="H11" s="73" t="s">
        <v>681</v>
      </c>
      <c r="I11" s="83">
        <v>16</v>
      </c>
      <c r="J11" s="86" t="s">
        <v>328</v>
      </c>
      <c r="K11" s="90"/>
    </row>
    <row r="12" spans="1:11" ht="26.25" thickBot="1" x14ac:dyDescent="0.3">
      <c r="A12" s="7">
        <v>7</v>
      </c>
      <c r="B12" s="95" t="s">
        <v>417</v>
      </c>
      <c r="C12" s="99" t="s">
        <v>243</v>
      </c>
      <c r="D12" s="100" t="s">
        <v>257</v>
      </c>
      <c r="E12" s="77" t="s">
        <v>291</v>
      </c>
      <c r="F12" s="76" t="s">
        <v>272</v>
      </c>
      <c r="G12" s="77" t="s">
        <v>706</v>
      </c>
      <c r="H12" s="73" t="s">
        <v>682</v>
      </c>
      <c r="I12" s="83">
        <v>24</v>
      </c>
      <c r="J12" s="86" t="s">
        <v>285</v>
      </c>
      <c r="K12" s="90">
        <v>2016</v>
      </c>
    </row>
    <row r="13" spans="1:11" ht="39" thickBot="1" x14ac:dyDescent="0.3">
      <c r="A13" s="7">
        <v>8</v>
      </c>
      <c r="B13" s="95" t="s">
        <v>411</v>
      </c>
      <c r="C13" s="95" t="s">
        <v>244</v>
      </c>
      <c r="D13" s="102" t="s">
        <v>257</v>
      </c>
      <c r="E13" s="77" t="s">
        <v>297</v>
      </c>
      <c r="F13" s="77" t="s">
        <v>271</v>
      </c>
      <c r="G13" s="77" t="s">
        <v>704</v>
      </c>
      <c r="H13" s="73" t="s">
        <v>683</v>
      </c>
      <c r="I13" s="83">
        <v>46</v>
      </c>
      <c r="J13" s="86" t="s">
        <v>286</v>
      </c>
      <c r="K13" s="90"/>
    </row>
    <row r="14" spans="1:11" ht="39" thickBot="1" x14ac:dyDescent="0.3">
      <c r="A14" s="7">
        <v>9</v>
      </c>
      <c r="B14" s="96" t="s">
        <v>435</v>
      </c>
      <c r="C14" s="101" t="s">
        <v>245</v>
      </c>
      <c r="D14" s="102" t="s">
        <v>257</v>
      </c>
      <c r="E14" s="77" t="s">
        <v>298</v>
      </c>
      <c r="F14" s="76" t="s">
        <v>269</v>
      </c>
      <c r="G14" s="77" t="s">
        <v>312</v>
      </c>
      <c r="H14" s="73" t="s">
        <v>684</v>
      </c>
      <c r="I14" s="83">
        <v>39</v>
      </c>
      <c r="J14" s="86" t="s">
        <v>329</v>
      </c>
      <c r="K14" s="90">
        <v>2017</v>
      </c>
    </row>
    <row r="15" spans="1:11" ht="39" thickBot="1" x14ac:dyDescent="0.3">
      <c r="A15" s="7">
        <v>10</v>
      </c>
      <c r="B15" s="95" t="s">
        <v>430</v>
      </c>
      <c r="C15" s="94" t="s">
        <v>246</v>
      </c>
      <c r="D15" s="102" t="s">
        <v>257</v>
      </c>
      <c r="E15" s="92" t="s">
        <v>299</v>
      </c>
      <c r="F15" s="75" t="s">
        <v>270</v>
      </c>
      <c r="G15" s="92" t="s">
        <v>313</v>
      </c>
      <c r="H15" s="73" t="s">
        <v>685</v>
      </c>
      <c r="I15" s="82">
        <v>34</v>
      </c>
      <c r="J15" s="85" t="s">
        <v>330</v>
      </c>
      <c r="K15" s="89">
        <v>2017</v>
      </c>
    </row>
    <row r="16" spans="1:11" ht="39" thickBot="1" x14ac:dyDescent="0.3">
      <c r="A16" s="7">
        <v>11</v>
      </c>
      <c r="B16" s="96" t="s">
        <v>420</v>
      </c>
      <c r="C16" s="96" t="s">
        <v>247</v>
      </c>
      <c r="D16" s="100" t="s">
        <v>257</v>
      </c>
      <c r="E16" s="92" t="s">
        <v>300</v>
      </c>
      <c r="F16" s="80" t="s">
        <v>282</v>
      </c>
      <c r="G16" s="92" t="s">
        <v>705</v>
      </c>
      <c r="H16" s="73" t="s">
        <v>686</v>
      </c>
      <c r="I16" s="82">
        <v>36</v>
      </c>
      <c r="J16" s="85" t="s">
        <v>331</v>
      </c>
      <c r="K16" s="89">
        <v>2019</v>
      </c>
    </row>
    <row r="17" spans="1:11" ht="28.5" thickBot="1" x14ac:dyDescent="0.3">
      <c r="A17" s="7">
        <v>12</v>
      </c>
      <c r="B17" s="96" t="s">
        <v>431</v>
      </c>
      <c r="C17" s="7"/>
      <c r="D17" s="100" t="s">
        <v>257</v>
      </c>
      <c r="E17" s="92" t="s">
        <v>291</v>
      </c>
      <c r="F17" s="73" t="s">
        <v>284</v>
      </c>
      <c r="G17" s="92" t="s">
        <v>314</v>
      </c>
      <c r="H17" s="73" t="s">
        <v>687</v>
      </c>
      <c r="I17" s="82">
        <v>7</v>
      </c>
      <c r="J17" s="85"/>
      <c r="K17" s="89"/>
    </row>
    <row r="18" spans="1:11" ht="39" thickBot="1" x14ac:dyDescent="0.3">
      <c r="A18" s="7">
        <v>13</v>
      </c>
      <c r="B18" s="95" t="s">
        <v>412</v>
      </c>
      <c r="C18" s="94" t="s">
        <v>248</v>
      </c>
      <c r="D18" s="102" t="s">
        <v>257</v>
      </c>
      <c r="E18" s="77" t="s">
        <v>301</v>
      </c>
      <c r="F18" s="79" t="s">
        <v>274</v>
      </c>
      <c r="G18" s="77" t="s">
        <v>315</v>
      </c>
      <c r="H18" s="73" t="s">
        <v>688</v>
      </c>
      <c r="I18" s="83">
        <v>22</v>
      </c>
      <c r="J18" s="86" t="s">
        <v>332</v>
      </c>
      <c r="K18" s="90">
        <v>2017</v>
      </c>
    </row>
    <row r="19" spans="1:11" ht="39" thickBot="1" x14ac:dyDescent="0.3">
      <c r="A19" s="7">
        <v>14</v>
      </c>
      <c r="B19" s="95" t="s">
        <v>421</v>
      </c>
      <c r="C19" s="95" t="s">
        <v>249</v>
      </c>
      <c r="D19" s="102" t="s">
        <v>257</v>
      </c>
      <c r="E19" s="92" t="s">
        <v>302</v>
      </c>
      <c r="F19" s="76" t="s">
        <v>275</v>
      </c>
      <c r="G19" s="77" t="s">
        <v>319</v>
      </c>
      <c r="H19" s="73" t="s">
        <v>689</v>
      </c>
      <c r="I19" s="83">
        <v>33</v>
      </c>
      <c r="J19" s="86" t="s">
        <v>333</v>
      </c>
      <c r="K19" s="90">
        <v>2017</v>
      </c>
    </row>
    <row r="20" spans="1:11" ht="39" thickBot="1" x14ac:dyDescent="0.3">
      <c r="A20" s="7">
        <v>15</v>
      </c>
      <c r="B20" s="95" t="s">
        <v>422</v>
      </c>
      <c r="C20" s="95" t="s">
        <v>250</v>
      </c>
      <c r="D20" s="102" t="s">
        <v>257</v>
      </c>
      <c r="E20" s="78" t="s">
        <v>303</v>
      </c>
      <c r="F20" s="78" t="s">
        <v>276</v>
      </c>
      <c r="G20" s="77" t="s">
        <v>321</v>
      </c>
      <c r="H20" s="73" t="s">
        <v>690</v>
      </c>
      <c r="I20" s="93">
        <v>45</v>
      </c>
      <c r="J20" s="86" t="s">
        <v>334</v>
      </c>
      <c r="K20" s="151">
        <v>2018</v>
      </c>
    </row>
    <row r="21" spans="1:11" ht="40.5" customHeight="1" thickBot="1" x14ac:dyDescent="0.3">
      <c r="A21" s="108">
        <v>16</v>
      </c>
      <c r="B21" s="152" t="s">
        <v>436</v>
      </c>
      <c r="C21" s="150" t="s">
        <v>714</v>
      </c>
      <c r="D21" s="153" t="s">
        <v>257</v>
      </c>
      <c r="E21" s="77" t="s">
        <v>310</v>
      </c>
      <c r="F21" s="173" t="s">
        <v>713</v>
      </c>
      <c r="G21" s="155" t="s">
        <v>620</v>
      </c>
      <c r="H21" s="156" t="s">
        <v>323</v>
      </c>
      <c r="I21" s="157">
        <v>9</v>
      </c>
      <c r="J21" s="158"/>
      <c r="K21" s="159"/>
    </row>
    <row r="22" spans="1:11" ht="39" thickBot="1" x14ac:dyDescent="0.3">
      <c r="A22" s="7">
        <v>17</v>
      </c>
      <c r="B22" s="96" t="s">
        <v>423</v>
      </c>
      <c r="C22" s="101" t="s">
        <v>251</v>
      </c>
      <c r="D22" s="100" t="s">
        <v>257</v>
      </c>
      <c r="E22" s="77" t="s">
        <v>305</v>
      </c>
      <c r="F22" s="76" t="s">
        <v>277</v>
      </c>
      <c r="G22" s="77" t="s">
        <v>316</v>
      </c>
      <c r="H22" s="73" t="s">
        <v>691</v>
      </c>
      <c r="I22" s="83">
        <v>39</v>
      </c>
      <c r="J22" s="86" t="s">
        <v>287</v>
      </c>
      <c r="K22" s="90">
        <v>2019</v>
      </c>
    </row>
    <row r="23" spans="1:11" ht="39" thickBot="1" x14ac:dyDescent="0.3">
      <c r="A23" s="7">
        <v>18</v>
      </c>
      <c r="B23" s="77" t="s">
        <v>437</v>
      </c>
      <c r="C23" s="99" t="s">
        <v>252</v>
      </c>
      <c r="D23" s="102" t="s">
        <v>257</v>
      </c>
      <c r="E23" s="77" t="s">
        <v>306</v>
      </c>
      <c r="F23" s="76" t="s">
        <v>278</v>
      </c>
      <c r="G23" s="77" t="s">
        <v>707</v>
      </c>
      <c r="H23" s="73" t="s">
        <v>692</v>
      </c>
      <c r="I23" s="83">
        <v>7</v>
      </c>
      <c r="J23" s="86" t="s">
        <v>288</v>
      </c>
      <c r="K23" s="90">
        <v>2019</v>
      </c>
    </row>
    <row r="24" spans="1:11" ht="39" thickBot="1" x14ac:dyDescent="0.3">
      <c r="A24" s="7">
        <v>19</v>
      </c>
      <c r="B24" s="96" t="s">
        <v>438</v>
      </c>
      <c r="C24" s="101" t="s">
        <v>253</v>
      </c>
      <c r="D24" s="102" t="s">
        <v>257</v>
      </c>
      <c r="E24" s="92" t="s">
        <v>307</v>
      </c>
      <c r="F24" s="75" t="s">
        <v>279</v>
      </c>
      <c r="G24" s="92" t="s">
        <v>318</v>
      </c>
      <c r="H24" s="73" t="s">
        <v>693</v>
      </c>
      <c r="I24" s="83">
        <v>26</v>
      </c>
      <c r="J24" s="86" t="s">
        <v>335</v>
      </c>
      <c r="K24" s="89">
        <v>2017</v>
      </c>
    </row>
    <row r="25" spans="1:11" ht="39" thickBot="1" x14ac:dyDescent="0.3">
      <c r="A25" s="7">
        <v>20</v>
      </c>
      <c r="B25" s="95" t="s">
        <v>696</v>
      </c>
      <c r="C25" s="94" t="s">
        <v>697</v>
      </c>
      <c r="D25" s="102" t="s">
        <v>257</v>
      </c>
      <c r="E25" s="77" t="s">
        <v>700</v>
      </c>
      <c r="F25" s="76" t="s">
        <v>698</v>
      </c>
      <c r="G25" s="77" t="s">
        <v>316</v>
      </c>
      <c r="H25" s="73" t="s">
        <v>699</v>
      </c>
      <c r="I25" s="82">
        <v>0</v>
      </c>
      <c r="J25" s="87"/>
      <c r="K25" s="91"/>
    </row>
    <row r="26" spans="1:11" ht="39" thickBot="1" x14ac:dyDescent="0.3">
      <c r="A26" s="7">
        <v>21</v>
      </c>
      <c r="B26" s="95" t="s">
        <v>413</v>
      </c>
      <c r="C26" s="94" t="s">
        <v>254</v>
      </c>
      <c r="D26" s="102" t="s">
        <v>257</v>
      </c>
      <c r="E26" s="77" t="s">
        <v>440</v>
      </c>
      <c r="F26" s="76" t="s">
        <v>280</v>
      </c>
      <c r="G26" s="77" t="s">
        <v>202</v>
      </c>
      <c r="H26" s="73" t="s">
        <v>694</v>
      </c>
      <c r="I26" s="82">
        <v>26</v>
      </c>
      <c r="J26" s="87" t="s">
        <v>289</v>
      </c>
      <c r="K26" s="91">
        <v>2018</v>
      </c>
    </row>
    <row r="27" spans="1:11" ht="39" thickBot="1" x14ac:dyDescent="0.3">
      <c r="A27" s="7">
        <v>22</v>
      </c>
      <c r="B27" s="95" t="s">
        <v>432</v>
      </c>
      <c r="C27" s="95" t="s">
        <v>255</v>
      </c>
      <c r="D27" s="102" t="s">
        <v>257</v>
      </c>
      <c r="E27" s="77" t="s">
        <v>309</v>
      </c>
      <c r="F27" s="76" t="s">
        <v>266</v>
      </c>
      <c r="G27" s="77" t="s">
        <v>708</v>
      </c>
      <c r="H27" s="73" t="s">
        <v>259</v>
      </c>
      <c r="I27" s="83">
        <v>9</v>
      </c>
      <c r="J27" s="86" t="s">
        <v>288</v>
      </c>
      <c r="K27" s="90">
        <v>2015</v>
      </c>
    </row>
    <row r="28" spans="1:11" ht="39" thickBot="1" x14ac:dyDescent="0.3">
      <c r="A28" s="7">
        <v>23</v>
      </c>
      <c r="B28" s="95" t="s">
        <v>439</v>
      </c>
      <c r="C28" s="95" t="s">
        <v>256</v>
      </c>
      <c r="D28" s="102" t="s">
        <v>257</v>
      </c>
      <c r="E28" s="77" t="s">
        <v>310</v>
      </c>
      <c r="F28" s="76" t="s">
        <v>281</v>
      </c>
      <c r="G28" s="77" t="s">
        <v>319</v>
      </c>
      <c r="H28" s="73" t="s">
        <v>695</v>
      </c>
      <c r="I28" s="83">
        <v>30</v>
      </c>
      <c r="J28" s="85" t="s">
        <v>290</v>
      </c>
      <c r="K28" s="89">
        <v>2015</v>
      </c>
    </row>
    <row r="29" spans="1:11" ht="15.75" x14ac:dyDescent="0.25">
      <c r="A29" s="52"/>
      <c r="B29" s="130"/>
      <c r="C29" s="130"/>
      <c r="D29" s="130"/>
      <c r="E29" s="131"/>
      <c r="F29" s="132"/>
      <c r="G29" s="131"/>
      <c r="H29" s="133"/>
      <c r="I29" s="134"/>
      <c r="J29" s="132"/>
      <c r="K29" s="134"/>
    </row>
    <row r="30" spans="1:11" ht="15.75" x14ac:dyDescent="0.25">
      <c r="A30" s="52"/>
      <c r="B30" s="130"/>
      <c r="C30" s="130"/>
      <c r="D30" s="130"/>
      <c r="E30" s="131"/>
      <c r="F30" s="132"/>
      <c r="G30" s="131"/>
      <c r="H30" s="133"/>
      <c r="I30" s="134"/>
      <c r="J30" s="132"/>
      <c r="K30" s="134"/>
    </row>
    <row r="32" spans="1:11" x14ac:dyDescent="0.25">
      <c r="B32" s="15"/>
      <c r="C32" s="15"/>
      <c r="D32" s="15"/>
      <c r="E32" s="16" t="s">
        <v>220</v>
      </c>
    </row>
    <row r="34" spans="1:10" ht="15.75" x14ac:dyDescent="0.25">
      <c r="A34" s="130"/>
      <c r="B34" s="130"/>
      <c r="C34" s="130"/>
      <c r="D34" s="131"/>
      <c r="E34" s="132"/>
      <c r="F34" s="131"/>
      <c r="G34" s="133"/>
      <c r="H34" s="134"/>
      <c r="I34" s="132"/>
      <c r="J34" s="134"/>
    </row>
  </sheetData>
  <pageMargins left="0.60416666666666663" right="0.39370078740157483" top="0.39370078740157483" bottom="0.39370078740157483" header="0" footer="0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view="pageLayout" topLeftCell="A4" zoomScaleNormal="100" workbookViewId="0">
      <selection activeCell="I46" sqref="I46"/>
    </sheetView>
  </sheetViews>
  <sheetFormatPr defaultRowHeight="12.75" x14ac:dyDescent="0.25"/>
  <cols>
    <col min="1" max="1" width="5" style="16" customWidth="1"/>
    <col min="2" max="2" width="1.28515625" style="16" customWidth="1"/>
    <col min="3" max="3" width="0.7109375" style="16" customWidth="1"/>
    <col min="4" max="4" width="11.7109375" style="16" customWidth="1"/>
    <col min="5" max="5" width="9.140625" style="16"/>
    <col min="6" max="6" width="9.42578125" style="16" customWidth="1"/>
    <col min="7" max="7" width="8.5703125" style="16" customWidth="1"/>
    <col min="8" max="8" width="10.140625" style="16" customWidth="1"/>
    <col min="9" max="16384" width="9.140625" style="16"/>
  </cols>
  <sheetData>
    <row r="2" spans="1:10" x14ac:dyDescent="0.25">
      <c r="A2" s="16" t="s">
        <v>616</v>
      </c>
      <c r="J2" s="16" t="s">
        <v>218</v>
      </c>
    </row>
    <row r="3" spans="1:10" x14ac:dyDescent="0.25">
      <c r="A3" s="16" t="s">
        <v>350</v>
      </c>
      <c r="I3" s="16" t="s">
        <v>351</v>
      </c>
    </row>
    <row r="7" spans="1:10" ht="20.25" customHeight="1" x14ac:dyDescent="0.25"/>
    <row r="8" spans="1:10" ht="15" customHeight="1" x14ac:dyDescent="0.25">
      <c r="A8" s="276" t="s">
        <v>848</v>
      </c>
      <c r="B8" s="276"/>
      <c r="C8" s="276"/>
      <c r="D8" s="276"/>
      <c r="E8" s="276"/>
      <c r="F8" s="276"/>
      <c r="G8" s="276"/>
      <c r="H8" s="276"/>
      <c r="I8" s="276"/>
    </row>
    <row r="9" spans="1:10" ht="39.75" customHeight="1" x14ac:dyDescent="0.25">
      <c r="A9" s="276"/>
      <c r="B9" s="276"/>
      <c r="C9" s="276"/>
      <c r="D9" s="276"/>
      <c r="E9" s="276"/>
      <c r="F9" s="276"/>
      <c r="G9" s="276"/>
      <c r="H9" s="276"/>
      <c r="I9" s="276"/>
    </row>
    <row r="11" spans="1:10" ht="31.5" customHeight="1" x14ac:dyDescent="0.25">
      <c r="A11" s="277"/>
      <c r="B11" s="275"/>
      <c r="C11" s="275"/>
      <c r="D11" s="278" t="s">
        <v>23</v>
      </c>
      <c r="E11" s="270" t="s">
        <v>336</v>
      </c>
      <c r="F11" s="270"/>
      <c r="G11" s="281" t="s">
        <v>349</v>
      </c>
      <c r="H11" s="281"/>
    </row>
    <row r="12" spans="1:10" ht="33" customHeight="1" x14ac:dyDescent="0.25">
      <c r="A12" s="277"/>
      <c r="B12" s="198"/>
      <c r="C12" s="198"/>
      <c r="D12" s="278"/>
      <c r="E12" s="184" t="s">
        <v>346</v>
      </c>
      <c r="F12" s="184" t="s">
        <v>205</v>
      </c>
      <c r="G12" s="184" t="s">
        <v>347</v>
      </c>
      <c r="H12" s="184" t="s">
        <v>205</v>
      </c>
    </row>
    <row r="13" spans="1:10" ht="15" x14ac:dyDescent="0.25">
      <c r="A13" s="199"/>
      <c r="B13" s="200"/>
      <c r="C13" s="200"/>
      <c r="D13" s="215" t="s">
        <v>340</v>
      </c>
      <c r="E13" s="282" t="s">
        <v>132</v>
      </c>
      <c r="F13" s="215">
        <v>20</v>
      </c>
      <c r="G13" s="282" t="s">
        <v>132</v>
      </c>
      <c r="H13" s="215">
        <v>20</v>
      </c>
    </row>
    <row r="14" spans="1:10" ht="15" x14ac:dyDescent="0.25">
      <c r="A14" s="199"/>
      <c r="B14" s="200"/>
      <c r="C14" s="200"/>
      <c r="D14" s="215" t="s">
        <v>339</v>
      </c>
      <c r="E14" s="280"/>
      <c r="F14" s="215" t="s">
        <v>343</v>
      </c>
      <c r="G14" s="280"/>
      <c r="H14" s="215" t="s">
        <v>343</v>
      </c>
    </row>
    <row r="15" spans="1:10" ht="15" x14ac:dyDescent="0.25">
      <c r="A15" s="199"/>
      <c r="B15" s="200"/>
      <c r="C15" s="200"/>
      <c r="D15" s="215" t="s">
        <v>664</v>
      </c>
      <c r="E15" s="282" t="s">
        <v>132</v>
      </c>
      <c r="F15" s="215" t="s">
        <v>342</v>
      </c>
      <c r="G15" s="282" t="s">
        <v>132</v>
      </c>
      <c r="H15" s="215" t="s">
        <v>342</v>
      </c>
    </row>
    <row r="16" spans="1:10" ht="15" x14ac:dyDescent="0.25">
      <c r="A16" s="199"/>
      <c r="B16" s="200"/>
      <c r="C16" s="200"/>
      <c r="D16" s="215" t="s">
        <v>665</v>
      </c>
      <c r="E16" s="280"/>
      <c r="F16" s="215" t="s">
        <v>343</v>
      </c>
      <c r="G16" s="280"/>
      <c r="H16" s="215" t="s">
        <v>343</v>
      </c>
    </row>
    <row r="17" spans="1:8" ht="15" x14ac:dyDescent="0.25">
      <c r="A17" s="199"/>
      <c r="B17" s="200"/>
      <c r="C17" s="200"/>
      <c r="D17" s="215" t="s">
        <v>709</v>
      </c>
      <c r="E17" s="216" t="s">
        <v>131</v>
      </c>
      <c r="F17" s="215" t="s">
        <v>715</v>
      </c>
      <c r="G17" s="216" t="s">
        <v>131</v>
      </c>
      <c r="H17" s="215" t="s">
        <v>715</v>
      </c>
    </row>
    <row r="18" spans="1:8" ht="15" x14ac:dyDescent="0.25">
      <c r="A18" s="199"/>
      <c r="B18" s="200"/>
      <c r="C18" s="200"/>
      <c r="D18" s="215" t="s">
        <v>666</v>
      </c>
      <c r="E18" s="283" t="s">
        <v>132</v>
      </c>
      <c r="F18" s="215">
        <v>22</v>
      </c>
      <c r="G18" s="283" t="s">
        <v>132</v>
      </c>
      <c r="H18" s="215">
        <v>22</v>
      </c>
    </row>
    <row r="19" spans="1:8" ht="15" x14ac:dyDescent="0.25">
      <c r="A19" s="199"/>
      <c r="B19" s="200"/>
      <c r="C19" s="200"/>
      <c r="D19" s="215" t="s">
        <v>667</v>
      </c>
      <c r="E19" s="283"/>
      <c r="F19" s="217">
        <v>20</v>
      </c>
      <c r="G19" s="283"/>
      <c r="H19" s="217">
        <v>20</v>
      </c>
    </row>
    <row r="20" spans="1:8" ht="15" x14ac:dyDescent="0.25">
      <c r="A20" s="199"/>
      <c r="B20" s="200"/>
      <c r="C20" s="200"/>
      <c r="D20" s="215" t="s">
        <v>348</v>
      </c>
      <c r="E20" s="218" t="s">
        <v>338</v>
      </c>
      <c r="F20" s="219" t="s">
        <v>723</v>
      </c>
      <c r="G20" s="218" t="s">
        <v>338</v>
      </c>
      <c r="H20" s="219" t="s">
        <v>723</v>
      </c>
    </row>
    <row r="21" spans="1:8" ht="15" x14ac:dyDescent="0.25">
      <c r="A21" s="199"/>
      <c r="B21" s="200"/>
      <c r="C21" s="200"/>
      <c r="D21" s="215" t="s">
        <v>710</v>
      </c>
      <c r="E21" s="216" t="s">
        <v>131</v>
      </c>
      <c r="F21" s="215" t="s">
        <v>344</v>
      </c>
      <c r="G21" s="216" t="s">
        <v>131</v>
      </c>
      <c r="H21" s="215" t="s">
        <v>344</v>
      </c>
    </row>
    <row r="22" spans="1:8" ht="15" x14ac:dyDescent="0.25">
      <c r="A22" s="199"/>
      <c r="B22" s="200"/>
      <c r="C22" s="200"/>
      <c r="D22" s="215" t="s">
        <v>668</v>
      </c>
      <c r="E22" s="279" t="s">
        <v>132</v>
      </c>
      <c r="F22" s="215">
        <v>20</v>
      </c>
      <c r="G22" s="279" t="s">
        <v>132</v>
      </c>
      <c r="H22" s="215">
        <v>20</v>
      </c>
    </row>
    <row r="23" spans="1:8" ht="15" x14ac:dyDescent="0.25">
      <c r="A23" s="199"/>
      <c r="B23" s="200"/>
      <c r="C23" s="200"/>
      <c r="D23" s="215" t="s">
        <v>669</v>
      </c>
      <c r="E23" s="280"/>
      <c r="F23" s="215" t="s">
        <v>341</v>
      </c>
      <c r="G23" s="280"/>
      <c r="H23" s="215" t="s">
        <v>341</v>
      </c>
    </row>
    <row r="24" spans="1:8" ht="15" x14ac:dyDescent="0.25">
      <c r="A24" s="199"/>
      <c r="B24" s="200"/>
      <c r="C24" s="200"/>
      <c r="D24" s="215" t="s">
        <v>338</v>
      </c>
      <c r="E24" s="216" t="s">
        <v>131</v>
      </c>
      <c r="F24" s="215" t="s">
        <v>715</v>
      </c>
      <c r="G24" s="216" t="s">
        <v>131</v>
      </c>
      <c r="H24" s="215" t="s">
        <v>715</v>
      </c>
    </row>
    <row r="25" spans="1:8" ht="15" x14ac:dyDescent="0.25">
      <c r="A25" s="199"/>
      <c r="B25" s="199"/>
      <c r="C25" s="199"/>
      <c r="D25" s="215" t="s">
        <v>711</v>
      </c>
      <c r="E25" s="216" t="s">
        <v>131</v>
      </c>
      <c r="F25" s="215" t="s">
        <v>716</v>
      </c>
      <c r="G25" s="216" t="s">
        <v>131</v>
      </c>
      <c r="H25" s="215" t="s">
        <v>716</v>
      </c>
    </row>
    <row r="26" spans="1:8" ht="15" x14ac:dyDescent="0.25">
      <c r="A26" s="199"/>
      <c r="B26" s="199"/>
      <c r="C26" s="199"/>
      <c r="D26" s="215" t="s">
        <v>670</v>
      </c>
      <c r="E26" s="279" t="s">
        <v>132</v>
      </c>
      <c r="F26" s="215" t="s">
        <v>345</v>
      </c>
      <c r="G26" s="279" t="s">
        <v>132</v>
      </c>
      <c r="H26" s="215" t="s">
        <v>345</v>
      </c>
    </row>
    <row r="27" spans="1:8" ht="15" x14ac:dyDescent="0.25">
      <c r="A27" s="199"/>
      <c r="B27" s="199"/>
      <c r="C27" s="199"/>
      <c r="D27" s="215" t="s">
        <v>671</v>
      </c>
      <c r="E27" s="280"/>
      <c r="F27" s="215" t="s">
        <v>342</v>
      </c>
      <c r="G27" s="280"/>
      <c r="H27" s="215" t="s">
        <v>342</v>
      </c>
    </row>
    <row r="28" spans="1:8" ht="15" x14ac:dyDescent="0.25">
      <c r="A28" s="199"/>
      <c r="B28" s="199"/>
      <c r="C28" s="199"/>
      <c r="D28" s="215" t="s">
        <v>604</v>
      </c>
      <c r="E28" s="220" t="s">
        <v>338</v>
      </c>
      <c r="F28" s="221">
        <f>F21+F22+F23+F24+F25+F26+F27</f>
        <v>143</v>
      </c>
      <c r="G28" s="220" t="s">
        <v>338</v>
      </c>
      <c r="H28" s="221">
        <f>H21+H22+H23+H24+H25+H26+H27</f>
        <v>143</v>
      </c>
    </row>
    <row r="29" spans="1:8" ht="15" x14ac:dyDescent="0.25">
      <c r="A29" s="199"/>
      <c r="B29" s="199"/>
      <c r="C29" s="199"/>
      <c r="D29" s="215" t="s">
        <v>712</v>
      </c>
      <c r="E29" s="222" t="s">
        <v>131</v>
      </c>
      <c r="F29" s="215" t="s">
        <v>343</v>
      </c>
      <c r="G29" s="222" t="s">
        <v>131</v>
      </c>
      <c r="H29" s="215" t="s">
        <v>343</v>
      </c>
    </row>
    <row r="30" spans="1:8" ht="15" x14ac:dyDescent="0.25">
      <c r="A30" s="52"/>
      <c r="B30" s="52"/>
      <c r="C30" s="52"/>
      <c r="D30" s="31">
        <v>11</v>
      </c>
      <c r="E30" s="29">
        <v>1</v>
      </c>
      <c r="F30" s="215" t="s">
        <v>717</v>
      </c>
      <c r="G30" s="29">
        <v>1</v>
      </c>
      <c r="H30" s="215" t="s">
        <v>717</v>
      </c>
    </row>
    <row r="31" spans="1:8" ht="15" x14ac:dyDescent="0.25">
      <c r="A31" s="52"/>
      <c r="B31" s="52"/>
      <c r="C31" s="52"/>
      <c r="D31" s="31" t="s">
        <v>337</v>
      </c>
      <c r="E31" s="177">
        <v>2</v>
      </c>
      <c r="F31" s="221" t="s">
        <v>724</v>
      </c>
      <c r="G31" s="177">
        <v>2</v>
      </c>
      <c r="H31" s="221" t="s">
        <v>724</v>
      </c>
    </row>
    <row r="32" spans="1:8" ht="15" x14ac:dyDescent="0.25">
      <c r="A32" s="52"/>
      <c r="B32" s="52"/>
      <c r="C32" s="52"/>
      <c r="D32" s="31" t="s">
        <v>73</v>
      </c>
      <c r="E32" s="29">
        <v>1</v>
      </c>
      <c r="F32" s="215" t="s">
        <v>722</v>
      </c>
      <c r="G32" s="29">
        <v>1</v>
      </c>
      <c r="H32" s="215" t="s">
        <v>722</v>
      </c>
    </row>
    <row r="33" spans="1:8" ht="15" x14ac:dyDescent="0.25">
      <c r="A33" s="52"/>
      <c r="B33" s="52"/>
      <c r="C33" s="52"/>
      <c r="D33" s="31" t="s">
        <v>337</v>
      </c>
      <c r="E33" s="177">
        <v>1</v>
      </c>
      <c r="F33" s="221" t="s">
        <v>722</v>
      </c>
      <c r="G33" s="177">
        <v>1</v>
      </c>
      <c r="H33" s="221" t="s">
        <v>722</v>
      </c>
    </row>
    <row r="34" spans="1:8" ht="14.25" x14ac:dyDescent="0.25">
      <c r="A34" s="52"/>
      <c r="B34" s="52"/>
      <c r="C34" s="52"/>
      <c r="D34" s="223" t="s">
        <v>337</v>
      </c>
      <c r="E34" s="220">
        <f>E20+E28+E31+E33</f>
        <v>17</v>
      </c>
      <c r="F34" s="221" t="s">
        <v>725</v>
      </c>
      <c r="G34" s="220">
        <f>G20+G28+G31+G33</f>
        <v>17</v>
      </c>
      <c r="H34" s="221" t="s">
        <v>725</v>
      </c>
    </row>
    <row r="35" spans="1:8" x14ac:dyDescent="0.25">
      <c r="A35" s="52"/>
      <c r="B35" s="52"/>
      <c r="C35" s="52"/>
      <c r="D35" s="201"/>
      <c r="E35" s="202"/>
      <c r="F35" s="203"/>
      <c r="G35" s="202"/>
      <c r="H35" s="203"/>
    </row>
    <row r="36" spans="1:8" x14ac:dyDescent="0.25">
      <c r="A36" s="52"/>
      <c r="B36" s="52"/>
      <c r="C36" s="52"/>
      <c r="D36" s="201"/>
      <c r="E36" s="202"/>
      <c r="F36" s="203"/>
      <c r="G36" s="202"/>
      <c r="H36" s="203"/>
    </row>
    <row r="37" spans="1:8" x14ac:dyDescent="0.25">
      <c r="F37" s="174"/>
    </row>
    <row r="38" spans="1:8" x14ac:dyDescent="0.25">
      <c r="F38" s="174"/>
    </row>
    <row r="39" spans="1:8" x14ac:dyDescent="0.25">
      <c r="D39" s="16" t="s">
        <v>849</v>
      </c>
      <c r="F39" s="16" t="s">
        <v>850</v>
      </c>
    </row>
    <row r="40" spans="1:8" ht="15" x14ac:dyDescent="0.25">
      <c r="A40" s="21"/>
      <c r="B40" s="21" t="s">
        <v>138</v>
      </c>
      <c r="C40" s="21"/>
      <c r="D40" s="21"/>
      <c r="E40" s="21" t="s">
        <v>840</v>
      </c>
      <c r="F40" s="21"/>
      <c r="G40" s="21"/>
    </row>
    <row r="41" spans="1:8" ht="15" x14ac:dyDescent="0.25">
      <c r="A41" s="21"/>
      <c r="B41" s="21"/>
      <c r="C41" s="21"/>
      <c r="D41" s="21"/>
      <c r="E41" s="21"/>
      <c r="F41" s="21"/>
      <c r="G41" s="21"/>
    </row>
    <row r="42" spans="1:8" ht="15" x14ac:dyDescent="0.25">
      <c r="A42" s="21"/>
      <c r="B42" s="21"/>
      <c r="C42" s="21"/>
      <c r="D42" s="21"/>
      <c r="E42" s="21"/>
      <c r="F42" s="21"/>
      <c r="G42" s="21"/>
    </row>
    <row r="43" spans="1:8" x14ac:dyDescent="0.25">
      <c r="F43" s="104"/>
    </row>
    <row r="45" spans="1:8" x14ac:dyDescent="0.25">
      <c r="C45" s="104"/>
    </row>
  </sheetData>
  <mergeCells count="16">
    <mergeCell ref="G26:G27"/>
    <mergeCell ref="G11:H11"/>
    <mergeCell ref="G13:G14"/>
    <mergeCell ref="E26:E27"/>
    <mergeCell ref="E15:E16"/>
    <mergeCell ref="E18:E19"/>
    <mergeCell ref="E13:E14"/>
    <mergeCell ref="E22:E23"/>
    <mergeCell ref="G15:G16"/>
    <mergeCell ref="G18:G19"/>
    <mergeCell ref="G22:G23"/>
    <mergeCell ref="B11:C11"/>
    <mergeCell ref="E11:F11"/>
    <mergeCell ref="A8:I9"/>
    <mergeCell ref="A11:A12"/>
    <mergeCell ref="D11:D12"/>
  </mergeCells>
  <pageMargins left="0.69791666666666663" right="0.39370078740157483" top="0.39370078740157483" bottom="0.39370078740157483" header="0" footer="0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zoomScaleNormal="100" workbookViewId="0">
      <selection activeCell="F17" sqref="F17"/>
    </sheetView>
  </sheetViews>
  <sheetFormatPr defaultRowHeight="15.75" x14ac:dyDescent="0.25"/>
  <cols>
    <col min="1" max="1" width="10.5703125" style="1" customWidth="1"/>
    <col min="2" max="2" width="11.140625" style="1" customWidth="1"/>
    <col min="3" max="3" width="12" style="1" customWidth="1"/>
    <col min="4" max="5" width="9" style="1" customWidth="1"/>
    <col min="6" max="6" width="12.140625" style="1" customWidth="1"/>
    <col min="7" max="7" width="9" style="1" customWidth="1"/>
    <col min="8" max="8" width="10.7109375" style="1" customWidth="1"/>
    <col min="9" max="9" width="9" style="1" customWidth="1"/>
    <col min="10" max="16384" width="9.140625" style="1"/>
  </cols>
  <sheetData>
    <row r="1" spans="1:7" x14ac:dyDescent="0.25">
      <c r="C1" s="1" t="s">
        <v>814</v>
      </c>
      <c r="E1" s="14"/>
      <c r="G1" s="23" t="s">
        <v>451</v>
      </c>
    </row>
    <row r="2" spans="1:7" x14ac:dyDescent="0.25">
      <c r="E2" s="14"/>
    </row>
    <row r="3" spans="1:7" x14ac:dyDescent="0.25">
      <c r="D3" s="2" t="s">
        <v>830</v>
      </c>
    </row>
    <row r="4" spans="1:7" x14ac:dyDescent="0.25">
      <c r="F4" s="1" t="s">
        <v>727</v>
      </c>
    </row>
    <row r="5" spans="1:7" x14ac:dyDescent="0.25">
      <c r="A5" s="1" t="s">
        <v>391</v>
      </c>
    </row>
    <row r="6" spans="1:7" x14ac:dyDescent="0.25">
      <c r="A6" s="1" t="s">
        <v>728</v>
      </c>
    </row>
    <row r="8" spans="1:7" x14ac:dyDescent="0.25">
      <c r="A8" s="1" t="s">
        <v>810</v>
      </c>
    </row>
    <row r="9" spans="1:7" x14ac:dyDescent="0.25">
      <c r="D9" s="14" t="s">
        <v>811</v>
      </c>
    </row>
    <row r="10" spans="1:7" x14ac:dyDescent="0.25">
      <c r="A10" s="1" t="s">
        <v>797</v>
      </c>
    </row>
    <row r="11" spans="1:7" x14ac:dyDescent="0.25">
      <c r="A11" s="1" t="s">
        <v>643</v>
      </c>
    </row>
    <row r="13" spans="1:7" ht="31.5" x14ac:dyDescent="0.25">
      <c r="A13" s="225" t="s">
        <v>9</v>
      </c>
      <c r="B13" s="225" t="s">
        <v>392</v>
      </c>
      <c r="C13" s="225" t="s">
        <v>396</v>
      </c>
    </row>
    <row r="14" spans="1:7" x14ac:dyDescent="0.25">
      <c r="A14" s="226">
        <v>1</v>
      </c>
      <c r="B14" s="225">
        <v>0</v>
      </c>
      <c r="C14" s="224">
        <v>25</v>
      </c>
    </row>
    <row r="15" spans="1:7" x14ac:dyDescent="0.25">
      <c r="A15" s="226">
        <v>2</v>
      </c>
      <c r="B15" s="225" t="s">
        <v>17</v>
      </c>
      <c r="C15" s="224">
        <v>20</v>
      </c>
    </row>
    <row r="16" spans="1:7" x14ac:dyDescent="0.25">
      <c r="A16" s="226">
        <v>3</v>
      </c>
      <c r="B16" s="225" t="s">
        <v>18</v>
      </c>
      <c r="C16" s="224" t="s">
        <v>343</v>
      </c>
    </row>
    <row r="17" spans="1:3" x14ac:dyDescent="0.25">
      <c r="A17" s="226">
        <v>4</v>
      </c>
      <c r="B17" s="225" t="s">
        <v>664</v>
      </c>
      <c r="C17" s="224">
        <v>21</v>
      </c>
    </row>
    <row r="18" spans="1:3" x14ac:dyDescent="0.25">
      <c r="A18" s="226">
        <v>5</v>
      </c>
      <c r="B18" s="225" t="s">
        <v>665</v>
      </c>
      <c r="C18" s="224">
        <v>20</v>
      </c>
    </row>
    <row r="19" spans="1:3" x14ac:dyDescent="0.25">
      <c r="A19" s="226">
        <v>6</v>
      </c>
      <c r="B19" s="225">
        <v>3</v>
      </c>
      <c r="C19" s="224" t="s">
        <v>715</v>
      </c>
    </row>
    <row r="20" spans="1:3" x14ac:dyDescent="0.25">
      <c r="A20" s="226">
        <v>7</v>
      </c>
      <c r="B20" s="225" t="s">
        <v>666</v>
      </c>
      <c r="C20" s="224" t="s">
        <v>341</v>
      </c>
    </row>
    <row r="21" spans="1:3" x14ac:dyDescent="0.25">
      <c r="A21" s="226">
        <v>8</v>
      </c>
      <c r="B21" s="225" t="s">
        <v>667</v>
      </c>
      <c r="C21" s="224" t="s">
        <v>343</v>
      </c>
    </row>
    <row r="22" spans="1:3" x14ac:dyDescent="0.25">
      <c r="A22" s="226">
        <v>9</v>
      </c>
      <c r="B22" s="225">
        <v>5</v>
      </c>
      <c r="C22" s="224" t="s">
        <v>344</v>
      </c>
    </row>
    <row r="23" spans="1:3" x14ac:dyDescent="0.25">
      <c r="A23" s="226">
        <v>10</v>
      </c>
      <c r="B23" s="225" t="s">
        <v>668</v>
      </c>
      <c r="C23" s="224" t="s">
        <v>343</v>
      </c>
    </row>
    <row r="24" spans="1:3" x14ac:dyDescent="0.25">
      <c r="A24" s="226">
        <v>11</v>
      </c>
      <c r="B24" s="225" t="s">
        <v>669</v>
      </c>
      <c r="C24" s="224" t="s">
        <v>341</v>
      </c>
    </row>
    <row r="25" spans="1:3" x14ac:dyDescent="0.25">
      <c r="A25" s="226">
        <v>12</v>
      </c>
      <c r="B25" s="225">
        <v>7</v>
      </c>
      <c r="C25" s="224" t="s">
        <v>715</v>
      </c>
    </row>
    <row r="26" spans="1:3" x14ac:dyDescent="0.25">
      <c r="A26" s="226">
        <v>13</v>
      </c>
      <c r="B26" s="225">
        <v>8</v>
      </c>
      <c r="C26" s="224" t="s">
        <v>716</v>
      </c>
    </row>
    <row r="27" spans="1:3" x14ac:dyDescent="0.25">
      <c r="A27" s="226">
        <v>14</v>
      </c>
      <c r="B27" s="225" t="s">
        <v>670</v>
      </c>
      <c r="C27" s="224" t="s">
        <v>345</v>
      </c>
    </row>
    <row r="28" spans="1:3" x14ac:dyDescent="0.25">
      <c r="A28" s="226">
        <v>15</v>
      </c>
      <c r="B28" s="225" t="s">
        <v>671</v>
      </c>
      <c r="C28" s="224" t="s">
        <v>342</v>
      </c>
    </row>
    <row r="29" spans="1:3" x14ac:dyDescent="0.25">
      <c r="A29" s="226">
        <v>16</v>
      </c>
      <c r="B29" s="225">
        <v>10</v>
      </c>
      <c r="C29" s="224" t="s">
        <v>343</v>
      </c>
    </row>
    <row r="30" spans="1:3" x14ac:dyDescent="0.25">
      <c r="A30" s="226">
        <v>17</v>
      </c>
      <c r="B30" s="225">
        <v>11</v>
      </c>
      <c r="C30" s="224" t="s">
        <v>717</v>
      </c>
    </row>
    <row r="31" spans="1:3" x14ac:dyDescent="0.25">
      <c r="A31" s="227" t="s">
        <v>395</v>
      </c>
      <c r="B31" s="227">
        <v>17</v>
      </c>
      <c r="C31" s="228" t="s">
        <v>725</v>
      </c>
    </row>
    <row r="33" spans="3:4" x14ac:dyDescent="0.25">
      <c r="D33" s="107"/>
    </row>
    <row r="38" spans="3:4" x14ac:dyDescent="0.25">
      <c r="C38" s="1" t="s">
        <v>486</v>
      </c>
    </row>
  </sheetData>
  <pageMargins left="1.1811023622047245" right="0.39370078740157483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7" sqref="G17"/>
    </sheetView>
  </sheetViews>
  <sheetFormatPr defaultRowHeight="12.75" x14ac:dyDescent="0.25"/>
  <cols>
    <col min="1" max="1" width="3.5703125" style="16" customWidth="1"/>
    <col min="2" max="2" width="31.42578125" style="16" customWidth="1"/>
    <col min="3" max="3" width="11" style="16" customWidth="1"/>
    <col min="4" max="4" width="13.7109375" style="16" customWidth="1"/>
    <col min="5" max="5" width="10.5703125" style="16" customWidth="1"/>
    <col min="6" max="6" width="3.140625" style="16" customWidth="1"/>
    <col min="7" max="7" width="3.28515625" style="16" customWidth="1"/>
    <col min="8" max="8" width="3" style="16" customWidth="1"/>
    <col min="9" max="10" width="3.28515625" style="16" customWidth="1"/>
    <col min="11" max="12" width="3.7109375" style="16" customWidth="1"/>
    <col min="13" max="13" width="3.28515625" style="16" customWidth="1"/>
    <col min="14" max="14" width="3.140625" style="16" customWidth="1"/>
    <col min="15" max="15" width="3.7109375" style="16" customWidth="1"/>
    <col min="16" max="16" width="4.5703125" style="16" customWidth="1"/>
    <col min="17" max="17" width="4.140625" style="16" customWidth="1"/>
    <col min="18" max="18" width="4" style="16" customWidth="1"/>
    <col min="19" max="19" width="4.42578125" style="16" customWidth="1"/>
    <col min="20" max="20" width="3.7109375" style="16" customWidth="1"/>
    <col min="21" max="21" width="4.140625" style="16" customWidth="1"/>
    <col min="22" max="22" width="9.7109375" style="16" customWidth="1"/>
    <col min="23" max="24" width="2.7109375" style="16" customWidth="1"/>
    <col min="25" max="16384" width="9.140625" style="16"/>
  </cols>
  <sheetData>
    <row r="1" spans="1:22" x14ac:dyDescent="0.25">
      <c r="B1" s="16" t="s">
        <v>638</v>
      </c>
      <c r="Q1" s="16" t="s">
        <v>218</v>
      </c>
    </row>
    <row r="2" spans="1:22" x14ac:dyDescent="0.25">
      <c r="A2" s="16" t="s">
        <v>637</v>
      </c>
      <c r="P2" s="16" t="s">
        <v>351</v>
      </c>
    </row>
    <row r="4" spans="1:22" x14ac:dyDescent="0.25">
      <c r="C4" s="15" t="s">
        <v>812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2" x14ac:dyDescent="0.25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39" customHeight="1" thickBot="1" x14ac:dyDescent="0.3">
      <c r="A6" s="7" t="s">
        <v>9</v>
      </c>
      <c r="B6" s="7" t="s">
        <v>406</v>
      </c>
      <c r="C6" s="17" t="s">
        <v>388</v>
      </c>
      <c r="D6" s="17" t="s">
        <v>841</v>
      </c>
      <c r="E6" s="17" t="s">
        <v>133</v>
      </c>
      <c r="F6" s="7" t="s">
        <v>17</v>
      </c>
      <c r="G6" s="7" t="s">
        <v>18</v>
      </c>
      <c r="H6" s="7" t="s">
        <v>664</v>
      </c>
      <c r="I6" s="7" t="s">
        <v>665</v>
      </c>
      <c r="J6" s="7">
        <v>3</v>
      </c>
      <c r="K6" s="7" t="s">
        <v>666</v>
      </c>
      <c r="L6" s="7" t="s">
        <v>667</v>
      </c>
      <c r="M6" s="7">
        <v>5</v>
      </c>
      <c r="N6" s="7" t="s">
        <v>668</v>
      </c>
      <c r="O6" s="7" t="s">
        <v>669</v>
      </c>
      <c r="P6" s="7">
        <v>7</v>
      </c>
      <c r="Q6" s="7">
        <v>8</v>
      </c>
      <c r="R6" s="7" t="s">
        <v>670</v>
      </c>
      <c r="S6" s="7" t="s">
        <v>671</v>
      </c>
      <c r="T6" s="7">
        <v>10</v>
      </c>
      <c r="U6" s="7">
        <v>11</v>
      </c>
      <c r="V6" s="128" t="s">
        <v>354</v>
      </c>
    </row>
    <row r="7" spans="1:22" ht="36.75" customHeight="1" thickBot="1" x14ac:dyDescent="0.3">
      <c r="A7" s="284">
        <v>1</v>
      </c>
      <c r="B7" s="291" t="s">
        <v>441</v>
      </c>
      <c r="C7" s="74" t="s">
        <v>292</v>
      </c>
      <c r="D7" s="74" t="s">
        <v>386</v>
      </c>
      <c r="E7" s="293" t="s">
        <v>370</v>
      </c>
      <c r="F7" s="7"/>
      <c r="G7" s="7"/>
      <c r="H7" s="7"/>
      <c r="I7" s="7"/>
      <c r="J7" s="7"/>
      <c r="K7" s="7"/>
      <c r="L7" s="7"/>
      <c r="M7" s="7"/>
      <c r="N7" s="7">
        <v>2</v>
      </c>
      <c r="O7" s="7">
        <v>2</v>
      </c>
      <c r="P7" s="7">
        <v>2</v>
      </c>
      <c r="Q7" s="7">
        <v>2</v>
      </c>
      <c r="R7" s="7">
        <v>2</v>
      </c>
      <c r="S7" s="7">
        <v>2</v>
      </c>
      <c r="T7" s="7"/>
      <c r="U7" s="7"/>
      <c r="V7" s="289">
        <f>SUM(F7:U7)</f>
        <v>12</v>
      </c>
    </row>
    <row r="8" spans="1:22" ht="1.5" hidden="1" customHeight="1" x14ac:dyDescent="0.25">
      <c r="A8" s="285"/>
      <c r="B8" s="292"/>
      <c r="C8" s="103"/>
      <c r="D8" s="7" t="s">
        <v>134</v>
      </c>
      <c r="E8" s="294"/>
      <c r="F8" s="7"/>
      <c r="G8" s="7"/>
      <c r="H8" s="7"/>
      <c r="I8" s="7"/>
      <c r="J8" s="7"/>
      <c r="K8" s="7"/>
      <c r="L8" s="7"/>
      <c r="M8" s="7"/>
      <c r="N8" s="7"/>
      <c r="O8" s="7"/>
      <c r="P8" s="7">
        <v>2</v>
      </c>
      <c r="Q8" s="7">
        <v>2</v>
      </c>
      <c r="R8" s="7"/>
      <c r="S8" s="7"/>
      <c r="T8" s="7"/>
      <c r="U8" s="7"/>
      <c r="V8" s="290"/>
    </row>
    <row r="9" spans="1:22" ht="12.75" customHeight="1" x14ac:dyDescent="0.25">
      <c r="A9" s="288">
        <v>2</v>
      </c>
      <c r="B9" s="284" t="s">
        <v>442</v>
      </c>
      <c r="C9" s="286" t="s">
        <v>293</v>
      </c>
      <c r="D9" s="7" t="s">
        <v>384</v>
      </c>
      <c r="E9" s="288" t="s">
        <v>366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5">
        <f t="shared" ref="V9:V52" si="0">SUM(F9:U9)</f>
        <v>0</v>
      </c>
    </row>
    <row r="10" spans="1:22" ht="12.75" customHeight="1" x14ac:dyDescent="0.25">
      <c r="A10" s="288"/>
      <c r="B10" s="295"/>
      <c r="C10" s="296"/>
      <c r="D10" s="52" t="s">
        <v>383</v>
      </c>
      <c r="E10" s="288"/>
      <c r="F10" s="7"/>
      <c r="G10" s="7"/>
      <c r="H10" s="7"/>
      <c r="I10" s="7"/>
      <c r="J10" s="7"/>
      <c r="K10" s="7">
        <v>1</v>
      </c>
      <c r="L10" s="7">
        <v>1</v>
      </c>
      <c r="M10" s="7"/>
      <c r="N10" s="7"/>
      <c r="O10" s="7"/>
      <c r="P10" s="7"/>
      <c r="Q10" s="7"/>
      <c r="R10" s="7"/>
      <c r="S10" s="7"/>
      <c r="T10" s="7"/>
      <c r="U10" s="7"/>
      <c r="V10" s="105">
        <f t="shared" si="0"/>
        <v>2</v>
      </c>
    </row>
    <row r="11" spans="1:22" ht="12.75" customHeight="1" x14ac:dyDescent="0.25">
      <c r="A11" s="288"/>
      <c r="B11" s="295"/>
      <c r="C11" s="296"/>
      <c r="D11" s="52" t="s">
        <v>385</v>
      </c>
      <c r="E11" s="288"/>
      <c r="F11" s="7"/>
      <c r="G11" s="7"/>
      <c r="H11" s="7"/>
      <c r="I11" s="7"/>
      <c r="J11" s="7"/>
      <c r="K11" s="7"/>
      <c r="L11" s="7"/>
      <c r="M11" s="7">
        <v>1</v>
      </c>
      <c r="N11" s="7">
        <v>1</v>
      </c>
      <c r="O11" s="7">
        <v>1</v>
      </c>
      <c r="P11" s="7"/>
      <c r="Q11" s="7"/>
      <c r="R11" s="7">
        <v>2</v>
      </c>
      <c r="S11" s="7">
        <v>2</v>
      </c>
      <c r="T11" s="7">
        <v>1</v>
      </c>
      <c r="U11" s="7">
        <v>1</v>
      </c>
      <c r="V11" s="105">
        <f t="shared" si="0"/>
        <v>9</v>
      </c>
    </row>
    <row r="12" spans="1:22" ht="12.75" customHeight="1" x14ac:dyDescent="0.25">
      <c r="A12" s="288"/>
      <c r="B12" s="295"/>
      <c r="C12" s="296"/>
      <c r="D12" s="52" t="s">
        <v>729</v>
      </c>
      <c r="E12" s="288"/>
      <c r="F12" s="7"/>
      <c r="G12" s="7"/>
      <c r="H12" s="7"/>
      <c r="I12" s="7"/>
      <c r="J12" s="7"/>
      <c r="K12" s="7"/>
      <c r="L12" s="7"/>
      <c r="M12" s="7">
        <v>1</v>
      </c>
      <c r="N12" s="7"/>
      <c r="O12" s="7"/>
      <c r="P12" s="7"/>
      <c r="Q12" s="7"/>
      <c r="R12" s="7"/>
      <c r="S12" s="7"/>
      <c r="T12" s="7"/>
      <c r="U12" s="7"/>
      <c r="V12" s="105">
        <f t="shared" si="0"/>
        <v>1</v>
      </c>
    </row>
    <row r="13" spans="1:22" ht="12.75" customHeight="1" x14ac:dyDescent="0.25">
      <c r="A13" s="288"/>
      <c r="B13" s="295"/>
      <c r="C13" s="296"/>
      <c r="D13" s="52" t="s">
        <v>618</v>
      </c>
      <c r="E13" s="28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2</v>
      </c>
      <c r="U13" s="7">
        <v>2</v>
      </c>
      <c r="V13" s="105">
        <f t="shared" si="0"/>
        <v>4</v>
      </c>
    </row>
    <row r="14" spans="1:22" ht="12.75" customHeight="1" x14ac:dyDescent="0.25">
      <c r="A14" s="288">
        <v>3</v>
      </c>
      <c r="B14" s="284" t="s">
        <v>415</v>
      </c>
      <c r="C14" s="286" t="s">
        <v>378</v>
      </c>
      <c r="D14" s="7" t="s">
        <v>356</v>
      </c>
      <c r="E14" s="288" t="s">
        <v>364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5">
        <f t="shared" si="0"/>
        <v>0</v>
      </c>
    </row>
    <row r="15" spans="1:22" ht="12.75" customHeight="1" x14ac:dyDescent="0.25">
      <c r="A15" s="288"/>
      <c r="B15" s="295"/>
      <c r="C15" s="296"/>
      <c r="D15" s="52" t="s">
        <v>383</v>
      </c>
      <c r="E15" s="288"/>
      <c r="F15" s="7">
        <v>1</v>
      </c>
      <c r="G15" s="7">
        <v>1</v>
      </c>
      <c r="H15" s="7">
        <v>1</v>
      </c>
      <c r="I15" s="7">
        <v>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5">
        <f t="shared" si="0"/>
        <v>4</v>
      </c>
    </row>
    <row r="16" spans="1:22" ht="25.5" customHeight="1" thickBot="1" x14ac:dyDescent="0.3">
      <c r="A16" s="288"/>
      <c r="B16" s="285"/>
      <c r="C16" s="287"/>
      <c r="D16" s="77" t="s">
        <v>198</v>
      </c>
      <c r="E16" s="288"/>
      <c r="F16" s="7"/>
      <c r="G16" s="7"/>
      <c r="H16" s="7"/>
      <c r="I16" s="7"/>
      <c r="J16" s="7"/>
      <c r="K16" s="7"/>
      <c r="L16" s="7"/>
      <c r="M16" s="7"/>
      <c r="N16" s="7">
        <v>2</v>
      </c>
      <c r="O16" s="7">
        <v>2</v>
      </c>
      <c r="P16" s="7"/>
      <c r="Q16" s="7"/>
      <c r="R16" s="7">
        <v>3</v>
      </c>
      <c r="S16" s="7">
        <v>3</v>
      </c>
      <c r="T16" s="7">
        <v>3</v>
      </c>
      <c r="U16" s="7"/>
      <c r="V16" s="105">
        <f t="shared" si="0"/>
        <v>13</v>
      </c>
    </row>
    <row r="17" spans="1:22" ht="12.75" customHeight="1" x14ac:dyDescent="0.25">
      <c r="A17" s="288">
        <v>4</v>
      </c>
      <c r="B17" s="286" t="s">
        <v>659</v>
      </c>
      <c r="C17" s="286" t="s">
        <v>730</v>
      </c>
      <c r="D17" s="7" t="s">
        <v>731</v>
      </c>
      <c r="E17" s="288" t="s">
        <v>365</v>
      </c>
      <c r="F17" s="7"/>
      <c r="G17" s="7"/>
      <c r="H17" s="7"/>
      <c r="I17" s="7"/>
      <c r="J17" s="7"/>
      <c r="K17" s="7"/>
      <c r="L17" s="7"/>
      <c r="M17" s="7">
        <v>2</v>
      </c>
      <c r="N17" s="7"/>
      <c r="O17" s="7"/>
      <c r="P17" s="7">
        <v>3</v>
      </c>
      <c r="Q17" s="7">
        <v>2</v>
      </c>
      <c r="R17" s="7"/>
      <c r="S17" s="7"/>
      <c r="T17" s="7"/>
      <c r="U17" s="7"/>
      <c r="V17" s="105">
        <f t="shared" si="0"/>
        <v>7</v>
      </c>
    </row>
    <row r="18" spans="1:22" ht="12.75" customHeight="1" x14ac:dyDescent="0.25">
      <c r="A18" s="288"/>
      <c r="B18" s="296"/>
      <c r="C18" s="296"/>
      <c r="D18" s="52" t="s">
        <v>735</v>
      </c>
      <c r="E18" s="288"/>
      <c r="F18" s="7"/>
      <c r="G18" s="7"/>
      <c r="H18" s="7"/>
      <c r="I18" s="7"/>
      <c r="J18" s="7"/>
      <c r="K18" s="7"/>
      <c r="L18" s="7"/>
      <c r="M18" s="7"/>
      <c r="N18" s="7">
        <v>2</v>
      </c>
      <c r="O18" s="7">
        <v>2</v>
      </c>
      <c r="P18" s="7"/>
      <c r="Q18" s="7"/>
      <c r="R18" s="7"/>
      <c r="S18" s="7"/>
      <c r="T18" s="7"/>
      <c r="U18" s="7"/>
      <c r="V18" s="105">
        <f t="shared" si="0"/>
        <v>4</v>
      </c>
    </row>
    <row r="19" spans="1:22" ht="12.75" customHeight="1" x14ac:dyDescent="0.25">
      <c r="A19" s="288"/>
      <c r="B19" s="296"/>
      <c r="C19" s="296"/>
      <c r="D19" s="52" t="s">
        <v>733</v>
      </c>
      <c r="E19" s="288"/>
      <c r="F19" s="7"/>
      <c r="G19" s="7"/>
      <c r="H19" s="7"/>
      <c r="I19" s="7">
        <v>1</v>
      </c>
      <c r="J19" s="7"/>
      <c r="K19" s="7">
        <v>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105">
        <f t="shared" si="0"/>
        <v>2</v>
      </c>
    </row>
    <row r="20" spans="1:22" ht="12.75" customHeight="1" x14ac:dyDescent="0.25">
      <c r="A20" s="288"/>
      <c r="B20" s="296"/>
      <c r="C20" s="296"/>
      <c r="D20" s="52" t="s">
        <v>734</v>
      </c>
      <c r="E20" s="288"/>
      <c r="F20" s="7"/>
      <c r="G20" s="7"/>
      <c r="H20" s="7"/>
      <c r="I20" s="7">
        <v>1</v>
      </c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105">
        <f t="shared" si="0"/>
        <v>2</v>
      </c>
    </row>
    <row r="21" spans="1:22" ht="17.25" customHeight="1" thickBot="1" x14ac:dyDescent="0.3">
      <c r="A21" s="288"/>
      <c r="B21" s="287"/>
      <c r="C21" s="287"/>
      <c r="D21" s="77" t="s">
        <v>732</v>
      </c>
      <c r="E21" s="288"/>
      <c r="F21" s="7"/>
      <c r="G21" s="7"/>
      <c r="H21" s="7"/>
      <c r="I21" s="7">
        <v>1</v>
      </c>
      <c r="J21" s="7"/>
      <c r="K21" s="7">
        <v>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105">
        <f t="shared" si="0"/>
        <v>2</v>
      </c>
    </row>
    <row r="22" spans="1:22" ht="12.75" customHeight="1" x14ac:dyDescent="0.25">
      <c r="A22" s="288">
        <v>5</v>
      </c>
      <c r="B22" s="284" t="s">
        <v>410</v>
      </c>
      <c r="C22" s="286" t="s">
        <v>379</v>
      </c>
      <c r="D22" s="288"/>
      <c r="E22" s="288" t="s">
        <v>367</v>
      </c>
      <c r="F22" s="7"/>
      <c r="G22" s="7"/>
      <c r="H22" s="7"/>
      <c r="I22" s="7"/>
      <c r="J22" s="7"/>
      <c r="K22" s="7"/>
      <c r="L22" s="7"/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7">
        <v>2</v>
      </c>
      <c r="V22" s="105">
        <f t="shared" si="0"/>
        <v>18</v>
      </c>
    </row>
    <row r="23" spans="1:22" ht="26.25" customHeight="1" x14ac:dyDescent="0.25">
      <c r="A23" s="288"/>
      <c r="B23" s="285"/>
      <c r="C23" s="287"/>
      <c r="D23" s="288"/>
      <c r="E23" s="28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5">
        <f t="shared" si="0"/>
        <v>0</v>
      </c>
    </row>
    <row r="24" spans="1:22" ht="12.75" customHeight="1" x14ac:dyDescent="0.25">
      <c r="A24" s="288">
        <v>6</v>
      </c>
      <c r="B24" s="284" t="s">
        <v>434</v>
      </c>
      <c r="C24" s="286" t="s">
        <v>296</v>
      </c>
      <c r="D24" s="288" t="s">
        <v>652</v>
      </c>
      <c r="E24" s="288" t="s">
        <v>363</v>
      </c>
      <c r="F24" s="7"/>
      <c r="G24" s="7"/>
      <c r="H24" s="7"/>
      <c r="I24" s="7">
        <v>15</v>
      </c>
      <c r="J24" s="7"/>
      <c r="K24" s="7">
        <v>16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105">
        <f t="shared" si="0"/>
        <v>31</v>
      </c>
    </row>
    <row r="25" spans="1:22" ht="27.75" customHeight="1" x14ac:dyDescent="0.25">
      <c r="A25" s="288"/>
      <c r="B25" s="285"/>
      <c r="C25" s="287"/>
      <c r="D25" s="288"/>
      <c r="E25" s="28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05">
        <f t="shared" si="0"/>
        <v>0</v>
      </c>
    </row>
    <row r="26" spans="1:22" ht="12.75" customHeight="1" x14ac:dyDescent="0.25">
      <c r="A26" s="288">
        <v>7</v>
      </c>
      <c r="B26" s="284" t="s">
        <v>417</v>
      </c>
      <c r="C26" s="286" t="s">
        <v>296</v>
      </c>
      <c r="D26" s="7" t="s">
        <v>321</v>
      </c>
      <c r="E26" s="288" t="s">
        <v>362</v>
      </c>
      <c r="F26" s="7"/>
      <c r="G26" s="7"/>
      <c r="H26" s="7"/>
      <c r="I26" s="7"/>
      <c r="J26" s="7"/>
      <c r="K26" s="7"/>
      <c r="L26" s="7">
        <v>19</v>
      </c>
      <c r="M26" s="7"/>
      <c r="N26" s="7"/>
      <c r="O26" s="7"/>
      <c r="P26" s="7"/>
      <c r="Q26" s="7"/>
      <c r="R26" s="7"/>
      <c r="S26" s="7"/>
      <c r="T26" s="7"/>
      <c r="U26" s="7"/>
      <c r="V26" s="105">
        <f t="shared" si="0"/>
        <v>19</v>
      </c>
    </row>
    <row r="27" spans="1:22" x14ac:dyDescent="0.25">
      <c r="A27" s="288"/>
      <c r="B27" s="285"/>
      <c r="C27" s="287"/>
      <c r="D27" s="7" t="s">
        <v>206</v>
      </c>
      <c r="E27" s="288"/>
      <c r="F27" s="7"/>
      <c r="G27" s="7"/>
      <c r="H27" s="7"/>
      <c r="I27" s="7"/>
      <c r="J27" s="7"/>
      <c r="K27" s="7">
        <v>2</v>
      </c>
      <c r="L27" s="7">
        <v>2</v>
      </c>
      <c r="M27" s="7"/>
      <c r="N27" s="7"/>
      <c r="O27" s="7"/>
      <c r="P27" s="7"/>
      <c r="Q27" s="7"/>
      <c r="R27" s="7"/>
      <c r="S27" s="7"/>
      <c r="T27" s="7"/>
      <c r="U27" s="7"/>
      <c r="V27" s="105">
        <f t="shared" si="0"/>
        <v>4</v>
      </c>
    </row>
    <row r="28" spans="1:22" ht="12.75" customHeight="1" x14ac:dyDescent="0.25">
      <c r="A28" s="288">
        <v>8</v>
      </c>
      <c r="B28" s="284" t="s">
        <v>411</v>
      </c>
      <c r="C28" s="286" t="s">
        <v>297</v>
      </c>
      <c r="D28" s="7" t="s">
        <v>15</v>
      </c>
      <c r="E28" s="288"/>
      <c r="F28" s="7"/>
      <c r="G28" s="7"/>
      <c r="H28" s="7"/>
      <c r="I28" s="7"/>
      <c r="J28" s="7"/>
      <c r="K28" s="7"/>
      <c r="L28" s="7"/>
      <c r="M28" s="7">
        <v>1</v>
      </c>
      <c r="N28" s="7">
        <v>1</v>
      </c>
      <c r="O28" s="7">
        <v>1</v>
      </c>
      <c r="P28" s="7">
        <v>1</v>
      </c>
      <c r="Q28" s="7"/>
      <c r="R28" s="7"/>
      <c r="S28" s="7"/>
      <c r="T28" s="7"/>
      <c r="U28" s="7"/>
      <c r="V28" s="105">
        <f t="shared" si="0"/>
        <v>4</v>
      </c>
    </row>
    <row r="29" spans="1:22" ht="26.25" customHeight="1" x14ac:dyDescent="0.25">
      <c r="A29" s="288"/>
      <c r="B29" s="295"/>
      <c r="C29" s="296"/>
      <c r="D29" s="7" t="s">
        <v>813</v>
      </c>
      <c r="E29" s="288"/>
      <c r="F29" s="7"/>
      <c r="G29" s="7"/>
      <c r="H29" s="7"/>
      <c r="I29" s="7"/>
      <c r="J29" s="7"/>
      <c r="K29" s="7"/>
      <c r="L29" s="7"/>
      <c r="M29" s="7">
        <v>1</v>
      </c>
      <c r="N29" s="7">
        <v>1</v>
      </c>
      <c r="O29" s="7">
        <v>1</v>
      </c>
      <c r="P29" s="7">
        <v>1</v>
      </c>
      <c r="Q29" s="7"/>
      <c r="R29" s="7"/>
      <c r="S29" s="7"/>
      <c r="T29" s="7"/>
      <c r="U29" s="7"/>
      <c r="V29" s="105">
        <f t="shared" si="0"/>
        <v>4</v>
      </c>
    </row>
    <row r="30" spans="1:22" ht="12.75" customHeight="1" x14ac:dyDescent="0.25">
      <c r="A30" s="288">
        <v>9</v>
      </c>
      <c r="B30" s="284" t="s">
        <v>418</v>
      </c>
      <c r="C30" s="286" t="s">
        <v>298</v>
      </c>
      <c r="D30" s="7" t="s">
        <v>12</v>
      </c>
      <c r="E30" s="288" t="s">
        <v>361</v>
      </c>
      <c r="F30" s="7"/>
      <c r="G30" s="7"/>
      <c r="H30" s="7"/>
      <c r="I30" s="7"/>
      <c r="J30" s="7"/>
      <c r="K30" s="7"/>
      <c r="L30" s="7"/>
      <c r="M30" s="7"/>
      <c r="N30" s="7">
        <v>2</v>
      </c>
      <c r="O30" s="7">
        <v>2</v>
      </c>
      <c r="P30" s="7">
        <v>1</v>
      </c>
      <c r="Q30" s="7">
        <v>2</v>
      </c>
      <c r="R30" s="7">
        <v>2</v>
      </c>
      <c r="S30" s="7">
        <v>2</v>
      </c>
      <c r="T30" s="7">
        <v>1</v>
      </c>
      <c r="U30" s="7">
        <v>1</v>
      </c>
      <c r="V30" s="105">
        <f t="shared" si="0"/>
        <v>13</v>
      </c>
    </row>
    <row r="31" spans="1:22" ht="12.75" customHeight="1" x14ac:dyDescent="0.25">
      <c r="A31" s="288"/>
      <c r="B31" s="295"/>
      <c r="C31" s="296"/>
      <c r="D31" s="7" t="s">
        <v>13</v>
      </c>
      <c r="E31" s="28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v>2</v>
      </c>
      <c r="R31" s="7">
        <v>2</v>
      </c>
      <c r="S31" s="7">
        <v>2</v>
      </c>
      <c r="T31" s="7">
        <v>2</v>
      </c>
      <c r="U31" s="7">
        <v>2</v>
      </c>
      <c r="V31" s="105">
        <f t="shared" si="0"/>
        <v>10</v>
      </c>
    </row>
    <row r="32" spans="1:22" ht="12.75" customHeight="1" x14ac:dyDescent="0.25">
      <c r="A32" s="288">
        <v>10</v>
      </c>
      <c r="B32" s="284" t="s">
        <v>443</v>
      </c>
      <c r="C32" s="286" t="s">
        <v>299</v>
      </c>
      <c r="D32" s="7" t="s">
        <v>192</v>
      </c>
      <c r="E32" s="288" t="s">
        <v>360</v>
      </c>
      <c r="F32" s="7"/>
      <c r="G32" s="7"/>
      <c r="H32" s="7">
        <v>3</v>
      </c>
      <c r="I32" s="7">
        <v>3</v>
      </c>
      <c r="J32" s="7">
        <v>3</v>
      </c>
      <c r="K32" s="7">
        <v>3</v>
      </c>
      <c r="L32" s="7">
        <v>3</v>
      </c>
      <c r="M32" s="7">
        <v>2</v>
      </c>
      <c r="N32" s="7">
        <v>2</v>
      </c>
      <c r="O32" s="7">
        <v>2</v>
      </c>
      <c r="P32" s="7"/>
      <c r="Q32" s="7"/>
      <c r="R32" s="7">
        <v>1</v>
      </c>
      <c r="S32" s="7">
        <v>1</v>
      </c>
      <c r="T32" s="7"/>
      <c r="U32" s="7"/>
      <c r="V32" s="105">
        <f t="shared" si="0"/>
        <v>23</v>
      </c>
    </row>
    <row r="33" spans="1:22" ht="24.75" customHeight="1" x14ac:dyDescent="0.25">
      <c r="A33" s="288"/>
      <c r="B33" s="285"/>
      <c r="C33" s="287"/>
      <c r="D33" s="7" t="s">
        <v>199</v>
      </c>
      <c r="E33" s="288"/>
      <c r="F33" s="7"/>
      <c r="G33" s="7"/>
      <c r="H33" s="7"/>
      <c r="I33" s="7"/>
      <c r="J33" s="7"/>
      <c r="K33" s="7"/>
      <c r="L33" s="7"/>
      <c r="M33" s="7">
        <v>1</v>
      </c>
      <c r="N33" s="7">
        <v>1</v>
      </c>
      <c r="O33" s="7">
        <v>1</v>
      </c>
      <c r="P33" s="7"/>
      <c r="Q33" s="7"/>
      <c r="R33" s="7">
        <v>2</v>
      </c>
      <c r="S33" s="7">
        <v>2</v>
      </c>
      <c r="T33" s="7"/>
      <c r="U33" s="7"/>
      <c r="V33" s="105">
        <f t="shared" si="0"/>
        <v>7</v>
      </c>
    </row>
    <row r="34" spans="1:22" ht="15" customHeight="1" x14ac:dyDescent="0.25">
      <c r="A34" s="168"/>
      <c r="B34" s="170"/>
      <c r="C34" s="171"/>
      <c r="D34" s="7"/>
      <c r="E34" s="16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05">
        <f t="shared" si="0"/>
        <v>0</v>
      </c>
    </row>
    <row r="35" spans="1:22" ht="12.75" customHeight="1" x14ac:dyDescent="0.25">
      <c r="A35" s="288">
        <v>11</v>
      </c>
      <c r="B35" s="160" t="s">
        <v>420</v>
      </c>
      <c r="C35" s="162" t="s">
        <v>654</v>
      </c>
      <c r="D35" s="7" t="s">
        <v>382</v>
      </c>
      <c r="E35" s="160" t="s">
        <v>359</v>
      </c>
      <c r="F35" s="7"/>
      <c r="G35" s="7"/>
      <c r="H35" s="7"/>
      <c r="I35" s="7"/>
      <c r="J35" s="7"/>
      <c r="K35" s="7"/>
      <c r="L35" s="7"/>
      <c r="M35" s="7">
        <v>4</v>
      </c>
      <c r="N35" s="7">
        <v>4</v>
      </c>
      <c r="O35" s="7">
        <v>4</v>
      </c>
      <c r="P35" s="7">
        <v>3</v>
      </c>
      <c r="Q35" s="7">
        <v>3</v>
      </c>
      <c r="R35" s="7">
        <v>2</v>
      </c>
      <c r="S35" s="7">
        <v>2</v>
      </c>
      <c r="T35" s="7">
        <v>2</v>
      </c>
      <c r="U35" s="7">
        <v>3</v>
      </c>
      <c r="V35" s="105">
        <f t="shared" si="0"/>
        <v>27</v>
      </c>
    </row>
    <row r="36" spans="1:22" ht="18.75" customHeight="1" x14ac:dyDescent="0.25">
      <c r="A36" s="288"/>
      <c r="B36" s="161"/>
      <c r="C36" s="163" t="s">
        <v>655</v>
      </c>
      <c r="D36" s="7" t="s">
        <v>198</v>
      </c>
      <c r="E36" s="16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3</v>
      </c>
      <c r="V36" s="105">
        <f t="shared" si="0"/>
        <v>3</v>
      </c>
    </row>
    <row r="37" spans="1:22" ht="12.75" customHeight="1" x14ac:dyDescent="0.25">
      <c r="A37" s="288">
        <v>12</v>
      </c>
      <c r="B37" s="284" t="s">
        <v>431</v>
      </c>
      <c r="C37" s="286" t="s">
        <v>355</v>
      </c>
      <c r="D37" s="7" t="s">
        <v>12</v>
      </c>
      <c r="E37" s="28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05">
        <f t="shared" si="0"/>
        <v>0</v>
      </c>
    </row>
    <row r="38" spans="1:22" ht="25.5" customHeight="1" x14ac:dyDescent="0.25">
      <c r="A38" s="288"/>
      <c r="B38" s="285"/>
      <c r="C38" s="287"/>
      <c r="D38" s="7" t="s">
        <v>13</v>
      </c>
      <c r="E38" s="28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05">
        <f t="shared" si="0"/>
        <v>0</v>
      </c>
    </row>
    <row r="39" spans="1:22" x14ac:dyDescent="0.25">
      <c r="A39" s="288">
        <v>13</v>
      </c>
      <c r="B39" s="284" t="s">
        <v>412</v>
      </c>
      <c r="C39" s="297" t="s">
        <v>380</v>
      </c>
      <c r="D39" s="288" t="s">
        <v>357</v>
      </c>
      <c r="E39" s="288" t="s">
        <v>377</v>
      </c>
      <c r="F39" s="7"/>
      <c r="G39" s="7"/>
      <c r="H39" s="7"/>
      <c r="I39" s="7"/>
      <c r="J39" s="7">
        <v>2</v>
      </c>
      <c r="K39" s="7"/>
      <c r="L39" s="7"/>
      <c r="M39" s="7">
        <v>5</v>
      </c>
      <c r="N39" s="7">
        <v>4</v>
      </c>
      <c r="O39" s="7">
        <v>4</v>
      </c>
      <c r="P39" s="7">
        <v>3</v>
      </c>
      <c r="Q39" s="7">
        <v>2</v>
      </c>
      <c r="R39" s="7">
        <v>2</v>
      </c>
      <c r="S39" s="7">
        <v>2</v>
      </c>
      <c r="T39" s="7">
        <v>2</v>
      </c>
      <c r="U39" s="7">
        <v>4</v>
      </c>
      <c r="V39" s="105">
        <f t="shared" si="0"/>
        <v>30</v>
      </c>
    </row>
    <row r="40" spans="1:22" ht="25.5" customHeight="1" x14ac:dyDescent="0.25">
      <c r="A40" s="288"/>
      <c r="B40" s="285"/>
      <c r="C40" s="297"/>
      <c r="D40" s="288"/>
      <c r="E40" s="28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05">
        <f t="shared" si="0"/>
        <v>0</v>
      </c>
    </row>
    <row r="41" spans="1:22" x14ac:dyDescent="0.25">
      <c r="A41" s="288">
        <v>14</v>
      </c>
      <c r="B41" s="284" t="s">
        <v>421</v>
      </c>
      <c r="C41" s="297" t="s">
        <v>302</v>
      </c>
      <c r="D41" s="288" t="s">
        <v>319</v>
      </c>
      <c r="E41" s="288" t="s">
        <v>358</v>
      </c>
      <c r="F41" s="7"/>
      <c r="G41" s="7"/>
      <c r="H41" s="7">
        <v>18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05">
        <f t="shared" si="0"/>
        <v>18</v>
      </c>
    </row>
    <row r="42" spans="1:22" ht="26.25" customHeight="1" x14ac:dyDescent="0.25">
      <c r="A42" s="288"/>
      <c r="B42" s="285"/>
      <c r="C42" s="297"/>
      <c r="D42" s="288"/>
      <c r="E42" s="28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05">
        <f t="shared" si="0"/>
        <v>0</v>
      </c>
    </row>
    <row r="43" spans="1:22" x14ac:dyDescent="0.25">
      <c r="A43" s="288">
        <v>15</v>
      </c>
      <c r="B43" s="284" t="s">
        <v>422</v>
      </c>
      <c r="C43" s="297" t="s">
        <v>303</v>
      </c>
      <c r="D43" s="288" t="s">
        <v>319</v>
      </c>
      <c r="E43" s="288" t="s">
        <v>372</v>
      </c>
      <c r="F43" s="7"/>
      <c r="G43" s="7">
        <v>16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05">
        <f t="shared" si="0"/>
        <v>16</v>
      </c>
    </row>
    <row r="44" spans="1:22" ht="26.25" customHeight="1" x14ac:dyDescent="0.25">
      <c r="A44" s="288"/>
      <c r="B44" s="285"/>
      <c r="C44" s="297"/>
      <c r="D44" s="288"/>
      <c r="E44" s="28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05">
        <f t="shared" si="0"/>
        <v>0</v>
      </c>
    </row>
    <row r="45" spans="1:22" x14ac:dyDescent="0.25">
      <c r="A45" s="288">
        <v>16</v>
      </c>
      <c r="B45" s="295" t="s">
        <v>436</v>
      </c>
      <c r="C45" s="287" t="s">
        <v>304</v>
      </c>
      <c r="D45" s="288" t="s">
        <v>319</v>
      </c>
      <c r="E45" s="288" t="s">
        <v>371</v>
      </c>
      <c r="F45" s="7">
        <v>16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05">
        <f t="shared" si="0"/>
        <v>16</v>
      </c>
    </row>
    <row r="46" spans="1:22" ht="28.5" customHeight="1" x14ac:dyDescent="0.25">
      <c r="A46" s="288"/>
      <c r="B46" s="285"/>
      <c r="C46" s="297"/>
      <c r="D46" s="288"/>
      <c r="E46" s="28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05">
        <f t="shared" si="0"/>
        <v>0</v>
      </c>
    </row>
    <row r="47" spans="1:22" x14ac:dyDescent="0.25">
      <c r="A47" s="288">
        <v>17</v>
      </c>
      <c r="B47" s="284" t="s">
        <v>423</v>
      </c>
      <c r="C47" s="297" t="s">
        <v>305</v>
      </c>
      <c r="D47" s="288" t="s">
        <v>10</v>
      </c>
      <c r="E47" s="288" t="s">
        <v>376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v>4</v>
      </c>
      <c r="R47" s="7">
        <v>4</v>
      </c>
      <c r="S47" s="7">
        <v>4</v>
      </c>
      <c r="T47" s="7">
        <v>4</v>
      </c>
      <c r="U47" s="7">
        <v>4</v>
      </c>
      <c r="V47" s="105">
        <f t="shared" si="0"/>
        <v>20</v>
      </c>
    </row>
    <row r="48" spans="1:22" ht="25.5" customHeight="1" x14ac:dyDescent="0.25">
      <c r="A48" s="288"/>
      <c r="B48" s="285"/>
      <c r="C48" s="297"/>
      <c r="D48" s="288"/>
      <c r="E48" s="28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05">
        <f t="shared" si="0"/>
        <v>0</v>
      </c>
    </row>
    <row r="49" spans="1:22" x14ac:dyDescent="0.25">
      <c r="A49" s="288">
        <v>18</v>
      </c>
      <c r="B49" s="284" t="s">
        <v>424</v>
      </c>
      <c r="C49" s="297" t="s">
        <v>306</v>
      </c>
      <c r="D49" s="7" t="s">
        <v>10</v>
      </c>
      <c r="E49" s="288" t="s">
        <v>375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4</v>
      </c>
      <c r="Q49" s="7"/>
      <c r="R49" s="7"/>
      <c r="S49" s="7"/>
      <c r="T49" s="7"/>
      <c r="U49" s="7"/>
      <c r="V49" s="105">
        <f t="shared" si="0"/>
        <v>4</v>
      </c>
    </row>
    <row r="50" spans="1:22" ht="24.75" customHeight="1" x14ac:dyDescent="0.25">
      <c r="A50" s="288"/>
      <c r="B50" s="285"/>
      <c r="C50" s="297"/>
      <c r="D50" s="7" t="s">
        <v>139</v>
      </c>
      <c r="E50" s="288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</v>
      </c>
      <c r="Q50" s="7">
        <v>2</v>
      </c>
      <c r="R50" s="7">
        <v>2</v>
      </c>
      <c r="S50" s="7">
        <v>2</v>
      </c>
      <c r="T50" s="7">
        <v>3</v>
      </c>
      <c r="U50" s="7">
        <v>3</v>
      </c>
      <c r="V50" s="105">
        <f t="shared" si="0"/>
        <v>14</v>
      </c>
    </row>
    <row r="51" spans="1:22" x14ac:dyDescent="0.25">
      <c r="A51" s="288">
        <v>19</v>
      </c>
      <c r="B51" s="284" t="s">
        <v>425</v>
      </c>
      <c r="C51" s="297" t="s">
        <v>381</v>
      </c>
      <c r="D51" s="7" t="s">
        <v>192</v>
      </c>
      <c r="E51" s="288" t="s">
        <v>374</v>
      </c>
      <c r="F51" s="7">
        <v>3</v>
      </c>
      <c r="G51" s="7">
        <v>3</v>
      </c>
      <c r="H51" s="7"/>
      <c r="I51" s="7"/>
      <c r="J51" s="7"/>
      <c r="K51" s="7"/>
      <c r="L51" s="7"/>
      <c r="M51" s="7"/>
      <c r="N51" s="7"/>
      <c r="O51" s="7"/>
      <c r="P51" s="7">
        <v>2</v>
      </c>
      <c r="Q51" s="7">
        <v>1</v>
      </c>
      <c r="R51" s="7"/>
      <c r="S51" s="7"/>
      <c r="T51" s="7">
        <v>2</v>
      </c>
      <c r="U51" s="7">
        <v>4</v>
      </c>
      <c r="V51" s="105">
        <f t="shared" si="0"/>
        <v>15</v>
      </c>
    </row>
    <row r="52" spans="1:22" ht="31.5" customHeight="1" x14ac:dyDescent="0.25">
      <c r="A52" s="288"/>
      <c r="B52" s="285"/>
      <c r="C52" s="297"/>
      <c r="D52" s="7" t="s">
        <v>199</v>
      </c>
      <c r="E52" s="288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</v>
      </c>
      <c r="Q52" s="7">
        <v>2</v>
      </c>
      <c r="R52" s="7"/>
      <c r="S52" s="7"/>
      <c r="T52" s="7">
        <v>2</v>
      </c>
      <c r="U52" s="7">
        <v>2</v>
      </c>
      <c r="V52" s="105">
        <f t="shared" si="0"/>
        <v>8</v>
      </c>
    </row>
    <row r="53" spans="1:22" ht="12.75" customHeight="1" x14ac:dyDescent="0.25">
      <c r="A53" s="284">
        <v>20</v>
      </c>
      <c r="B53" s="284" t="s">
        <v>696</v>
      </c>
      <c r="C53" s="286" t="s">
        <v>737</v>
      </c>
      <c r="D53" s="284" t="s">
        <v>10</v>
      </c>
      <c r="E53" s="284"/>
      <c r="F53" s="284"/>
      <c r="G53" s="284"/>
      <c r="H53" s="284"/>
      <c r="I53" s="284"/>
      <c r="J53" s="284"/>
      <c r="K53" s="284"/>
      <c r="L53" s="284"/>
      <c r="M53" s="284">
        <v>4</v>
      </c>
      <c r="N53" s="284">
        <v>4</v>
      </c>
      <c r="O53" s="284">
        <v>4</v>
      </c>
      <c r="P53" s="284"/>
      <c r="Q53" s="284"/>
      <c r="R53" s="284"/>
      <c r="S53" s="284"/>
      <c r="T53" s="284"/>
      <c r="U53" s="284"/>
      <c r="V53" s="298">
        <f>SUM(F53:U54)</f>
        <v>12</v>
      </c>
    </row>
    <row r="54" spans="1:22" ht="27.75" customHeight="1" x14ac:dyDescent="0.25">
      <c r="A54" s="285"/>
      <c r="B54" s="285"/>
      <c r="C54" s="287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99"/>
    </row>
    <row r="55" spans="1:22" ht="12.75" customHeight="1" x14ac:dyDescent="0.25">
      <c r="A55" s="168">
        <v>21</v>
      </c>
      <c r="B55" s="169" t="s">
        <v>444</v>
      </c>
      <c r="C55" s="167" t="s">
        <v>308</v>
      </c>
      <c r="D55" s="168" t="s">
        <v>202</v>
      </c>
      <c r="E55" s="168" t="s">
        <v>373</v>
      </c>
      <c r="F55" s="7"/>
      <c r="G55" s="7"/>
      <c r="H55" s="7"/>
      <c r="I55" s="7"/>
      <c r="J55" s="7"/>
      <c r="K55" s="7"/>
      <c r="L55" s="7"/>
      <c r="M55" s="7">
        <v>2</v>
      </c>
      <c r="N55" s="7"/>
      <c r="O55" s="7"/>
      <c r="P55" s="7">
        <v>2</v>
      </c>
      <c r="Q55" s="7">
        <v>2</v>
      </c>
      <c r="R55" s="7">
        <v>2</v>
      </c>
      <c r="S55" s="7">
        <v>2</v>
      </c>
      <c r="T55" s="7">
        <v>2</v>
      </c>
      <c r="U55" s="7">
        <v>2</v>
      </c>
      <c r="V55" s="105">
        <f>SUM(F55:U55)</f>
        <v>14</v>
      </c>
    </row>
    <row r="56" spans="1:22" ht="15.75" customHeight="1" x14ac:dyDescent="0.25">
      <c r="A56" s="284">
        <v>22</v>
      </c>
      <c r="B56" s="284" t="s">
        <v>445</v>
      </c>
      <c r="C56" s="167" t="s">
        <v>739</v>
      </c>
      <c r="D56" s="7" t="s">
        <v>19</v>
      </c>
      <c r="E56" s="168" t="s">
        <v>368</v>
      </c>
      <c r="F56" s="7"/>
      <c r="G56" s="7"/>
      <c r="H56" s="7"/>
      <c r="I56" s="7"/>
      <c r="J56" s="7"/>
      <c r="K56" s="7"/>
      <c r="L56" s="7"/>
      <c r="M56" s="7">
        <v>2</v>
      </c>
      <c r="N56" s="7">
        <v>1</v>
      </c>
      <c r="O56" s="7">
        <v>1</v>
      </c>
      <c r="P56" s="7">
        <v>1</v>
      </c>
      <c r="Q56" s="7">
        <v>3</v>
      </c>
      <c r="R56" s="7">
        <v>1</v>
      </c>
      <c r="S56" s="7">
        <v>1</v>
      </c>
      <c r="T56" s="7"/>
      <c r="U56" s="7"/>
      <c r="V56" s="105">
        <f>SUM(F56:U56)</f>
        <v>10</v>
      </c>
    </row>
    <row r="57" spans="1:22" ht="12.75" customHeight="1" x14ac:dyDescent="0.25">
      <c r="A57" s="295"/>
      <c r="B57" s="295"/>
      <c r="C57" s="167" t="s">
        <v>738</v>
      </c>
      <c r="D57" s="7" t="s">
        <v>736</v>
      </c>
      <c r="E57" s="16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v>1</v>
      </c>
      <c r="R57" s="7">
        <v>1</v>
      </c>
      <c r="S57" s="7">
        <v>1</v>
      </c>
      <c r="T57" s="7"/>
      <c r="U57" s="7"/>
      <c r="V57" s="105">
        <f>SUM(F57:U57)</f>
        <v>3</v>
      </c>
    </row>
    <row r="58" spans="1:22" ht="13.5" customHeight="1" x14ac:dyDescent="0.25">
      <c r="A58" s="285"/>
      <c r="B58" s="285"/>
      <c r="C58" s="167" t="s">
        <v>564</v>
      </c>
      <c r="D58" s="7" t="s">
        <v>208</v>
      </c>
      <c r="E58" s="168"/>
      <c r="F58" s="7"/>
      <c r="G58" s="7"/>
      <c r="H58" s="7"/>
      <c r="I58" s="7"/>
      <c r="J58" s="7"/>
      <c r="K58" s="7"/>
      <c r="L58" s="7"/>
      <c r="M58" s="7">
        <v>1</v>
      </c>
      <c r="N58" s="7">
        <v>1</v>
      </c>
      <c r="O58" s="7">
        <v>1</v>
      </c>
      <c r="P58" s="7">
        <v>1</v>
      </c>
      <c r="Q58" s="7"/>
      <c r="R58" s="7"/>
      <c r="S58" s="7"/>
      <c r="T58" s="7"/>
      <c r="U58" s="7"/>
      <c r="V58" s="105">
        <f>SUM(F58:U58)</f>
        <v>4</v>
      </c>
    </row>
    <row r="59" spans="1:22" ht="38.25" x14ac:dyDescent="0.25">
      <c r="A59" s="168">
        <v>23</v>
      </c>
      <c r="B59" s="168" t="s">
        <v>439</v>
      </c>
      <c r="C59" s="167" t="s">
        <v>310</v>
      </c>
      <c r="D59" s="168" t="s">
        <v>319</v>
      </c>
      <c r="E59" s="168" t="s">
        <v>369</v>
      </c>
      <c r="F59" s="7"/>
      <c r="G59" s="7"/>
      <c r="H59" s="7"/>
      <c r="I59" s="7"/>
      <c r="J59" s="7">
        <v>19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105">
        <f>SUM(F59:U59)</f>
        <v>19</v>
      </c>
    </row>
    <row r="60" spans="1:22" x14ac:dyDescent="0.25">
      <c r="V60" s="16">
        <f>SUM(V7:V59)</f>
        <v>428</v>
      </c>
    </row>
  </sheetData>
  <mergeCells count="104">
    <mergeCell ref="U53:U54"/>
    <mergeCell ref="V53:V54"/>
    <mergeCell ref="A56:A58"/>
    <mergeCell ref="B56:B58"/>
    <mergeCell ref="P53:P54"/>
    <mergeCell ref="Q53:Q54"/>
    <mergeCell ref="R53:R54"/>
    <mergeCell ref="S53:S54"/>
    <mergeCell ref="T53:T54"/>
    <mergeCell ref="K53:K54"/>
    <mergeCell ref="L53:L54"/>
    <mergeCell ref="M53:M54"/>
    <mergeCell ref="N53:N54"/>
    <mergeCell ref="O53:O54"/>
    <mergeCell ref="F53:F54"/>
    <mergeCell ref="G53:G54"/>
    <mergeCell ref="H53:H54"/>
    <mergeCell ref="I53:I54"/>
    <mergeCell ref="J53:J54"/>
    <mergeCell ref="A53:A54"/>
    <mergeCell ref="B53:B54"/>
    <mergeCell ref="C53:C54"/>
    <mergeCell ref="E53:E54"/>
    <mergeCell ref="D53:D54"/>
    <mergeCell ref="A49:A50"/>
    <mergeCell ref="B49:B50"/>
    <mergeCell ref="C49:C50"/>
    <mergeCell ref="E49:E50"/>
    <mergeCell ref="A51:A52"/>
    <mergeCell ref="B51:B52"/>
    <mergeCell ref="C51:C52"/>
    <mergeCell ref="E51:E52"/>
    <mergeCell ref="A47:A48"/>
    <mergeCell ref="B47:B48"/>
    <mergeCell ref="C47:C48"/>
    <mergeCell ref="E47:E48"/>
    <mergeCell ref="D47:D48"/>
    <mergeCell ref="A43:A44"/>
    <mergeCell ref="B43:B44"/>
    <mergeCell ref="C43:C44"/>
    <mergeCell ref="E43:E44"/>
    <mergeCell ref="A45:A46"/>
    <mergeCell ref="B45:B46"/>
    <mergeCell ref="C45:C46"/>
    <mergeCell ref="E45:E46"/>
    <mergeCell ref="D43:D44"/>
    <mergeCell ref="D45:D46"/>
    <mergeCell ref="A39:A40"/>
    <mergeCell ref="B39:B40"/>
    <mergeCell ref="C39:C40"/>
    <mergeCell ref="E39:E40"/>
    <mergeCell ref="A41:A42"/>
    <mergeCell ref="B41:B42"/>
    <mergeCell ref="C41:C42"/>
    <mergeCell ref="E41:E42"/>
    <mergeCell ref="D39:D40"/>
    <mergeCell ref="D41:D42"/>
    <mergeCell ref="A35:A36"/>
    <mergeCell ref="A37:A38"/>
    <mergeCell ref="B37:B38"/>
    <mergeCell ref="C37:C38"/>
    <mergeCell ref="E37:E38"/>
    <mergeCell ref="A30:A31"/>
    <mergeCell ref="B30:B31"/>
    <mergeCell ref="C30:C31"/>
    <mergeCell ref="E30:E31"/>
    <mergeCell ref="A32:A33"/>
    <mergeCell ref="B32:B33"/>
    <mergeCell ref="C32:C33"/>
    <mergeCell ref="E32:E33"/>
    <mergeCell ref="B28:B29"/>
    <mergeCell ref="C28:C29"/>
    <mergeCell ref="E28:E29"/>
    <mergeCell ref="A9:A13"/>
    <mergeCell ref="A14:A16"/>
    <mergeCell ref="A17:A21"/>
    <mergeCell ref="A22:A23"/>
    <mergeCell ref="A24:A25"/>
    <mergeCell ref="A26:A27"/>
    <mergeCell ref="A28:A29"/>
    <mergeCell ref="D22:D23"/>
    <mergeCell ref="D24:D25"/>
    <mergeCell ref="B24:B25"/>
    <mergeCell ref="C24:C25"/>
    <mergeCell ref="E24:E25"/>
    <mergeCell ref="B26:B27"/>
    <mergeCell ref="B14:B16"/>
    <mergeCell ref="C14:C16"/>
    <mergeCell ref="E14:E16"/>
    <mergeCell ref="C26:C27"/>
    <mergeCell ref="E26:E27"/>
    <mergeCell ref="B17:B21"/>
    <mergeCell ref="C17:C21"/>
    <mergeCell ref="E17:E21"/>
    <mergeCell ref="B22:B23"/>
    <mergeCell ref="C22:C23"/>
    <mergeCell ref="E22:E23"/>
    <mergeCell ref="V7:V8"/>
    <mergeCell ref="A7:A8"/>
    <mergeCell ref="B7:B8"/>
    <mergeCell ref="E7:E8"/>
    <mergeCell ref="B9:B13"/>
    <mergeCell ref="C9:C13"/>
    <mergeCell ref="E9:E13"/>
  </mergeCells>
  <pageMargins left="0.25" right="0.39370078740157483" top="0.39370078740157483" bottom="0.39370078740157483" header="0" footer="0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view="pageLayout" zoomScaleNormal="100" workbookViewId="0">
      <selection activeCell="E14" sqref="E14"/>
    </sheetView>
  </sheetViews>
  <sheetFormatPr defaultRowHeight="15" x14ac:dyDescent="0.25"/>
  <cols>
    <col min="1" max="1" width="3.85546875" customWidth="1"/>
    <col min="2" max="2" width="19.28515625" customWidth="1"/>
    <col min="3" max="3" width="14.42578125" customWidth="1"/>
    <col min="4" max="4" width="3.85546875" customWidth="1"/>
    <col min="5" max="5" width="4" customWidth="1"/>
    <col min="6" max="6" width="4.140625" customWidth="1"/>
    <col min="7" max="7" width="4" customWidth="1"/>
    <col min="8" max="8" width="4.28515625" customWidth="1"/>
    <col min="9" max="9" width="4.42578125" customWidth="1"/>
    <col min="10" max="11" width="4" customWidth="1"/>
    <col min="12" max="12" width="4.42578125" customWidth="1"/>
    <col min="13" max="13" width="4.140625" customWidth="1"/>
    <col min="14" max="14" width="3.85546875" customWidth="1"/>
    <col min="15" max="15" width="4.42578125" customWidth="1"/>
    <col min="16" max="16" width="4.140625" customWidth="1"/>
    <col min="17" max="18" width="4.28515625" customWidth="1"/>
    <col min="19" max="19" width="4.42578125" customWidth="1"/>
    <col min="20" max="20" width="9.5703125" customWidth="1"/>
    <col min="21" max="21" width="8.140625" customWidth="1"/>
    <col min="22" max="22" width="14.5703125" customWidth="1"/>
  </cols>
  <sheetData>
    <row r="1" spans="1:21" ht="15.75" x14ac:dyDescent="0.25">
      <c r="A1" s="1"/>
      <c r="B1" s="1"/>
      <c r="C1" s="1" t="s">
        <v>815</v>
      </c>
      <c r="D1" s="1"/>
      <c r="E1" s="1"/>
      <c r="F1" s="112"/>
      <c r="G1" s="112"/>
      <c r="H1" s="112"/>
      <c r="I1" s="126"/>
      <c r="K1" t="s">
        <v>826</v>
      </c>
    </row>
    <row r="2" spans="1:21" ht="15.75" x14ac:dyDescent="0.25">
      <c r="A2" s="1"/>
      <c r="B2" s="1"/>
      <c r="C2" s="2" t="s">
        <v>829</v>
      </c>
      <c r="D2" s="1"/>
      <c r="E2" s="1"/>
      <c r="F2" s="1"/>
      <c r="H2" s="1"/>
      <c r="L2" t="s">
        <v>827</v>
      </c>
      <c r="R2" t="s">
        <v>389</v>
      </c>
    </row>
    <row r="3" spans="1:21" ht="15.75" x14ac:dyDescent="0.25">
      <c r="A3" s="1"/>
      <c r="B3" s="1"/>
      <c r="C3" s="1"/>
      <c r="D3" s="1"/>
      <c r="E3" s="1"/>
      <c r="F3" s="1"/>
      <c r="G3" s="1"/>
      <c r="M3" t="s">
        <v>828</v>
      </c>
    </row>
    <row r="4" spans="1:21" ht="15.75" x14ac:dyDescent="0.25">
      <c r="A4" s="1" t="s">
        <v>397</v>
      </c>
      <c r="B4" s="1"/>
      <c r="C4" s="1"/>
      <c r="D4" s="1"/>
      <c r="E4" s="1"/>
      <c r="F4" s="1"/>
      <c r="G4" s="1"/>
    </row>
    <row r="5" spans="1:21" ht="15.75" x14ac:dyDescent="0.25">
      <c r="A5" s="1" t="s">
        <v>398</v>
      </c>
      <c r="B5" s="1"/>
      <c r="C5" s="1"/>
      <c r="D5" s="1"/>
      <c r="E5" s="1"/>
      <c r="F5" s="1"/>
      <c r="G5" s="1"/>
    </row>
    <row r="6" spans="1:21" ht="15.75" x14ac:dyDescent="0.25">
      <c r="A6" s="1"/>
      <c r="B6" s="1"/>
      <c r="C6" s="1"/>
      <c r="D6" s="1"/>
      <c r="E6" s="1"/>
      <c r="F6" s="1"/>
      <c r="G6" s="1"/>
    </row>
    <row r="7" spans="1:21" ht="15.75" x14ac:dyDescent="0.25">
      <c r="A7" s="1" t="s">
        <v>810</v>
      </c>
      <c r="B7" s="1"/>
      <c r="C7" s="1"/>
      <c r="D7" s="1"/>
      <c r="E7" s="1"/>
      <c r="F7" s="1"/>
      <c r="G7" s="1"/>
    </row>
    <row r="8" spans="1:21" ht="15.75" x14ac:dyDescent="0.25">
      <c r="A8" s="1"/>
      <c r="B8" s="1"/>
      <c r="C8" s="14" t="s">
        <v>390</v>
      </c>
      <c r="D8" s="1"/>
      <c r="E8" s="1"/>
      <c r="F8" s="1"/>
      <c r="G8" s="1"/>
    </row>
    <row r="9" spans="1:21" ht="60" customHeight="1" x14ac:dyDescent="0.25">
      <c r="A9" s="31" t="s">
        <v>9</v>
      </c>
      <c r="B9" s="31" t="s">
        <v>352</v>
      </c>
      <c r="C9" s="184" t="s">
        <v>353</v>
      </c>
      <c r="D9" s="31" t="s">
        <v>17</v>
      </c>
      <c r="E9" s="31" t="s">
        <v>18</v>
      </c>
      <c r="F9" s="31" t="s">
        <v>664</v>
      </c>
      <c r="G9" s="31" t="s">
        <v>665</v>
      </c>
      <c r="H9" s="31">
        <v>3</v>
      </c>
      <c r="I9" s="31" t="s">
        <v>666</v>
      </c>
      <c r="J9" s="31" t="s">
        <v>667</v>
      </c>
      <c r="K9" s="31">
        <v>5</v>
      </c>
      <c r="L9" s="31" t="s">
        <v>668</v>
      </c>
      <c r="M9" s="31" t="s">
        <v>669</v>
      </c>
      <c r="N9" s="31">
        <v>7</v>
      </c>
      <c r="O9" s="31">
        <v>8</v>
      </c>
      <c r="P9" s="31" t="s">
        <v>670</v>
      </c>
      <c r="Q9" s="31" t="s">
        <v>671</v>
      </c>
      <c r="R9" s="31">
        <v>10</v>
      </c>
      <c r="S9" s="31">
        <v>11</v>
      </c>
      <c r="T9" s="128" t="s">
        <v>354</v>
      </c>
      <c r="U9" s="256" t="s">
        <v>498</v>
      </c>
    </row>
    <row r="10" spans="1:21" ht="30" x14ac:dyDescent="0.25">
      <c r="A10" s="29">
        <v>1</v>
      </c>
      <c r="B10" s="42" t="s">
        <v>441</v>
      </c>
      <c r="C10" s="191" t="s">
        <v>386</v>
      </c>
      <c r="D10" s="31"/>
      <c r="E10" s="31"/>
      <c r="F10" s="31"/>
      <c r="G10" s="31"/>
      <c r="H10" s="31"/>
      <c r="I10" s="31"/>
      <c r="J10" s="31"/>
      <c r="K10" s="31"/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1">
        <v>2</v>
      </c>
      <c r="R10" s="31"/>
      <c r="S10" s="31"/>
      <c r="T10" s="178">
        <f>SUM(D10:S10)</f>
        <v>12</v>
      </c>
      <c r="U10" s="180">
        <f>SUM(T10)</f>
        <v>12</v>
      </c>
    </row>
    <row r="11" spans="1:21" x14ac:dyDescent="0.25">
      <c r="A11" s="240"/>
      <c r="B11" s="302" t="s">
        <v>442</v>
      </c>
      <c r="C11" s="191" t="s">
        <v>934</v>
      </c>
      <c r="D11" s="300"/>
      <c r="E11" s="300"/>
      <c r="F11" s="300"/>
      <c r="G11" s="300"/>
      <c r="H11" s="300"/>
      <c r="I11" s="300">
        <v>1</v>
      </c>
      <c r="J11" s="300">
        <v>1</v>
      </c>
      <c r="K11" s="300"/>
      <c r="L11" s="300"/>
      <c r="M11" s="300"/>
      <c r="N11" s="300"/>
      <c r="O11" s="300"/>
      <c r="P11" s="300"/>
      <c r="Q11" s="300"/>
      <c r="R11" s="300"/>
      <c r="S11" s="300"/>
      <c r="T11" s="298">
        <f>SUM(D11:S12)</f>
        <v>2</v>
      </c>
      <c r="U11" s="305">
        <f>SUM(T11:T15)</f>
        <v>16</v>
      </c>
    </row>
    <row r="12" spans="1:21" ht="15" customHeight="1" x14ac:dyDescent="0.25">
      <c r="A12" s="278">
        <v>2</v>
      </c>
      <c r="B12" s="303"/>
      <c r="C12" s="31" t="s">
        <v>383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299"/>
      <c r="U12" s="306"/>
    </row>
    <row r="13" spans="1:21" x14ac:dyDescent="0.25">
      <c r="A13" s="278"/>
      <c r="B13" s="303"/>
      <c r="C13" s="31" t="s">
        <v>385</v>
      </c>
      <c r="D13" s="31"/>
      <c r="E13" s="31"/>
      <c r="F13" s="31"/>
      <c r="G13" s="31"/>
      <c r="H13" s="31"/>
      <c r="I13" s="31"/>
      <c r="J13" s="31"/>
      <c r="K13" s="31">
        <v>1</v>
      </c>
      <c r="L13" s="31">
        <v>1</v>
      </c>
      <c r="M13" s="31">
        <v>1</v>
      </c>
      <c r="N13" s="36"/>
      <c r="O13" s="31"/>
      <c r="P13" s="31">
        <v>2</v>
      </c>
      <c r="Q13" s="31">
        <v>2</v>
      </c>
      <c r="R13" s="31">
        <v>1</v>
      </c>
      <c r="S13" s="31">
        <v>1</v>
      </c>
      <c r="T13" s="105">
        <f>SUM(D13:S13)</f>
        <v>9</v>
      </c>
      <c r="U13" s="306"/>
    </row>
    <row r="14" spans="1:21" x14ac:dyDescent="0.25">
      <c r="A14" s="278"/>
      <c r="B14" s="303"/>
      <c r="C14" s="31" t="s">
        <v>729</v>
      </c>
      <c r="D14" s="31"/>
      <c r="E14" s="31"/>
      <c r="F14" s="31"/>
      <c r="G14" s="31"/>
      <c r="H14" s="31"/>
      <c r="I14" s="31"/>
      <c r="J14" s="31"/>
      <c r="K14" s="31">
        <v>1</v>
      </c>
      <c r="L14" s="31"/>
      <c r="M14" s="31"/>
      <c r="N14" s="31"/>
      <c r="O14" s="31"/>
      <c r="P14" s="31"/>
      <c r="Q14" s="31"/>
      <c r="R14" s="31"/>
      <c r="S14" s="31"/>
      <c r="T14" s="105">
        <f>SUM(D14:S14)</f>
        <v>1</v>
      </c>
      <c r="U14" s="306"/>
    </row>
    <row r="15" spans="1:21" ht="15.75" customHeight="1" x14ac:dyDescent="0.25">
      <c r="A15" s="278"/>
      <c r="B15" s="304"/>
      <c r="C15" s="31" t="s">
        <v>618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>
        <v>2</v>
      </c>
      <c r="S15" s="31">
        <v>2</v>
      </c>
      <c r="T15" s="105">
        <f>SUM(D15:S15)</f>
        <v>4</v>
      </c>
      <c r="U15" s="307"/>
    </row>
    <row r="16" spans="1:21" x14ac:dyDescent="0.25">
      <c r="A16" s="278">
        <v>3</v>
      </c>
      <c r="B16" s="281" t="s">
        <v>415</v>
      </c>
      <c r="C16" s="31" t="s">
        <v>356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05"/>
      <c r="U16" s="305">
        <f>SUM(T16:T18)</f>
        <v>17</v>
      </c>
    </row>
    <row r="17" spans="1:21" x14ac:dyDescent="0.25">
      <c r="A17" s="278"/>
      <c r="B17" s="281"/>
      <c r="C17" s="31" t="s">
        <v>383</v>
      </c>
      <c r="D17" s="31">
        <v>1</v>
      </c>
      <c r="E17" s="31">
        <v>1</v>
      </c>
      <c r="F17" s="31">
        <v>1</v>
      </c>
      <c r="G17" s="31">
        <v>1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05">
        <f t="shared" ref="T17:T24" si="0">SUM(D17:S17)</f>
        <v>4</v>
      </c>
      <c r="U17" s="306"/>
    </row>
    <row r="18" spans="1:21" ht="30" x14ac:dyDescent="0.25">
      <c r="A18" s="278"/>
      <c r="B18" s="281"/>
      <c r="C18" s="191" t="s">
        <v>198</v>
      </c>
      <c r="D18" s="31"/>
      <c r="E18" s="31"/>
      <c r="F18" s="31"/>
      <c r="G18" s="31"/>
      <c r="H18" s="31"/>
      <c r="I18" s="31"/>
      <c r="J18" s="31"/>
      <c r="K18" s="31"/>
      <c r="L18" s="31">
        <v>2</v>
      </c>
      <c r="M18" s="31">
        <v>2</v>
      </c>
      <c r="N18" s="31"/>
      <c r="O18" s="31"/>
      <c r="P18" s="31">
        <v>3</v>
      </c>
      <c r="Q18" s="31">
        <v>3</v>
      </c>
      <c r="R18" s="31">
        <v>3</v>
      </c>
      <c r="S18" s="31"/>
      <c r="T18" s="105">
        <f t="shared" si="0"/>
        <v>13</v>
      </c>
      <c r="U18" s="307"/>
    </row>
    <row r="19" spans="1:21" x14ac:dyDescent="0.25">
      <c r="A19" s="278">
        <v>4</v>
      </c>
      <c r="B19" s="281" t="s">
        <v>659</v>
      </c>
      <c r="C19" s="31" t="s">
        <v>731</v>
      </c>
      <c r="D19" s="31"/>
      <c r="E19" s="31"/>
      <c r="F19" s="31"/>
      <c r="G19" s="31"/>
      <c r="H19" s="31"/>
      <c r="I19" s="31"/>
      <c r="J19" s="31"/>
      <c r="K19" s="31">
        <v>2</v>
      </c>
      <c r="L19" s="31"/>
      <c r="M19" s="31"/>
      <c r="N19" s="31">
        <v>3</v>
      </c>
      <c r="O19" s="31">
        <v>2</v>
      </c>
      <c r="P19" s="31"/>
      <c r="Q19" s="31"/>
      <c r="R19" s="31"/>
      <c r="S19" s="31"/>
      <c r="T19" s="105">
        <f t="shared" si="0"/>
        <v>7</v>
      </c>
      <c r="U19" s="305">
        <f>SUM(T19:T23)</f>
        <v>17</v>
      </c>
    </row>
    <row r="20" spans="1:21" x14ac:dyDescent="0.25">
      <c r="A20" s="278"/>
      <c r="B20" s="281"/>
      <c r="C20" s="31" t="s">
        <v>735</v>
      </c>
      <c r="D20" s="31"/>
      <c r="E20" s="31"/>
      <c r="F20" s="31"/>
      <c r="G20" s="31"/>
      <c r="H20" s="31"/>
      <c r="I20" s="31"/>
      <c r="J20" s="31"/>
      <c r="K20" s="31"/>
      <c r="L20" s="31">
        <v>2</v>
      </c>
      <c r="M20" s="31">
        <v>2</v>
      </c>
      <c r="N20" s="31"/>
      <c r="O20" s="31"/>
      <c r="P20" s="31"/>
      <c r="Q20" s="31"/>
      <c r="R20" s="31"/>
      <c r="S20" s="31"/>
      <c r="T20" s="105">
        <f t="shared" si="0"/>
        <v>4</v>
      </c>
      <c r="U20" s="306"/>
    </row>
    <row r="21" spans="1:21" x14ac:dyDescent="0.25">
      <c r="A21" s="278"/>
      <c r="B21" s="281"/>
      <c r="C21" s="31" t="s">
        <v>733</v>
      </c>
      <c r="D21" s="31"/>
      <c r="E21" s="31"/>
      <c r="F21" s="31"/>
      <c r="G21" s="31">
        <v>1</v>
      </c>
      <c r="H21" s="31"/>
      <c r="I21" s="31">
        <v>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05">
        <f t="shared" si="0"/>
        <v>2</v>
      </c>
      <c r="U21" s="306"/>
    </row>
    <row r="22" spans="1:21" x14ac:dyDescent="0.25">
      <c r="A22" s="278"/>
      <c r="B22" s="281"/>
      <c r="C22" s="31" t="s">
        <v>734</v>
      </c>
      <c r="D22" s="31"/>
      <c r="E22" s="31"/>
      <c r="F22" s="31"/>
      <c r="G22" s="31">
        <v>1</v>
      </c>
      <c r="H22" s="31"/>
      <c r="I22" s="31">
        <v>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05">
        <f t="shared" si="0"/>
        <v>2</v>
      </c>
      <c r="U22" s="306"/>
    </row>
    <row r="23" spans="1:21" x14ac:dyDescent="0.25">
      <c r="A23" s="278"/>
      <c r="B23" s="281"/>
      <c r="C23" s="191" t="s">
        <v>732</v>
      </c>
      <c r="D23" s="31"/>
      <c r="E23" s="31"/>
      <c r="F23" s="31"/>
      <c r="G23" s="31">
        <v>1</v>
      </c>
      <c r="H23" s="31"/>
      <c r="I23" s="31">
        <v>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05">
        <f t="shared" si="0"/>
        <v>2</v>
      </c>
      <c r="U23" s="307"/>
    </row>
    <row r="24" spans="1:21" ht="30.75" customHeight="1" x14ac:dyDescent="0.25">
      <c r="A24" s="229">
        <v>5</v>
      </c>
      <c r="B24" s="230" t="s">
        <v>410</v>
      </c>
      <c r="C24" s="257" t="s">
        <v>906</v>
      </c>
      <c r="D24" s="31"/>
      <c r="E24" s="31"/>
      <c r="F24" s="31"/>
      <c r="G24" s="31"/>
      <c r="H24" s="31"/>
      <c r="I24" s="31"/>
      <c r="J24" s="31"/>
      <c r="K24" s="31">
        <v>2</v>
      </c>
      <c r="L24" s="31">
        <v>2</v>
      </c>
      <c r="M24" s="31">
        <v>2</v>
      </c>
      <c r="N24" s="31">
        <v>2</v>
      </c>
      <c r="O24" s="31">
        <v>2</v>
      </c>
      <c r="P24" s="31">
        <v>2</v>
      </c>
      <c r="Q24" s="31">
        <v>2</v>
      </c>
      <c r="R24" s="31">
        <v>2</v>
      </c>
      <c r="S24" s="31">
        <v>2</v>
      </c>
      <c r="T24" s="105">
        <f t="shared" si="0"/>
        <v>18</v>
      </c>
      <c r="U24" s="180">
        <f>SUM(T24)</f>
        <v>18</v>
      </c>
    </row>
    <row r="25" spans="1:21" x14ac:dyDescent="0.25">
      <c r="A25" s="278">
        <v>6</v>
      </c>
      <c r="B25" s="281" t="s">
        <v>434</v>
      </c>
      <c r="C25" s="310" t="s">
        <v>652</v>
      </c>
      <c r="D25" s="300"/>
      <c r="E25" s="300"/>
      <c r="F25" s="300"/>
      <c r="G25" s="300">
        <v>15</v>
      </c>
      <c r="H25" s="300"/>
      <c r="I25" s="300">
        <v>16</v>
      </c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289">
        <f>SUM(D25:S26)</f>
        <v>31</v>
      </c>
      <c r="U25" s="305">
        <f>SUM(T25)</f>
        <v>31</v>
      </c>
    </row>
    <row r="26" spans="1:21" ht="16.5" customHeight="1" x14ac:dyDescent="0.25">
      <c r="A26" s="278"/>
      <c r="B26" s="281"/>
      <c r="C26" s="31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290"/>
      <c r="U26" s="307"/>
    </row>
    <row r="27" spans="1:21" x14ac:dyDescent="0.25">
      <c r="A27" s="278">
        <v>7</v>
      </c>
      <c r="B27" s="281" t="s">
        <v>417</v>
      </c>
      <c r="C27" s="231" t="s">
        <v>321</v>
      </c>
      <c r="D27" s="31"/>
      <c r="E27" s="31"/>
      <c r="F27" s="31"/>
      <c r="G27" s="31"/>
      <c r="H27" s="31"/>
      <c r="I27" s="31"/>
      <c r="J27" s="31">
        <v>19</v>
      </c>
      <c r="K27" s="31"/>
      <c r="L27" s="31"/>
      <c r="M27" s="31"/>
      <c r="N27" s="31"/>
      <c r="O27" s="31"/>
      <c r="P27" s="31"/>
      <c r="Q27" s="31"/>
      <c r="R27" s="31"/>
      <c r="S27" s="31"/>
      <c r="T27" s="105">
        <f t="shared" ref="T27:T36" si="1">SUM(D27:S27)</f>
        <v>19</v>
      </c>
      <c r="U27" s="305">
        <f>SUM(T27:T28)</f>
        <v>23</v>
      </c>
    </row>
    <row r="28" spans="1:21" x14ac:dyDescent="0.25">
      <c r="A28" s="278"/>
      <c r="B28" s="281"/>
      <c r="C28" s="231" t="s">
        <v>206</v>
      </c>
      <c r="D28" s="31"/>
      <c r="E28" s="31"/>
      <c r="F28" s="31"/>
      <c r="G28" s="31"/>
      <c r="H28" s="31"/>
      <c r="I28" s="31">
        <v>2</v>
      </c>
      <c r="J28" s="31">
        <v>2</v>
      </c>
      <c r="K28" s="31"/>
      <c r="L28" s="31"/>
      <c r="M28" s="31"/>
      <c r="N28" s="31"/>
      <c r="O28" s="31"/>
      <c r="P28" s="31"/>
      <c r="Q28" s="31"/>
      <c r="R28" s="31"/>
      <c r="S28" s="31"/>
      <c r="T28" s="105">
        <f t="shared" si="1"/>
        <v>4</v>
      </c>
      <c r="U28" s="307"/>
    </row>
    <row r="29" spans="1:21" x14ac:dyDescent="0.25">
      <c r="A29" s="278">
        <v>8</v>
      </c>
      <c r="B29" s="278" t="s">
        <v>411</v>
      </c>
      <c r="C29" s="231" t="s">
        <v>15</v>
      </c>
      <c r="D29" s="31"/>
      <c r="E29" s="31"/>
      <c r="F29" s="31"/>
      <c r="G29" s="31"/>
      <c r="H29" s="31"/>
      <c r="I29" s="31"/>
      <c r="J29" s="31"/>
      <c r="K29" s="31">
        <v>1</v>
      </c>
      <c r="L29" s="31">
        <v>1</v>
      </c>
      <c r="M29" s="31">
        <v>1</v>
      </c>
      <c r="N29" s="31">
        <v>1</v>
      </c>
      <c r="O29" s="31"/>
      <c r="P29" s="31"/>
      <c r="Q29" s="31"/>
      <c r="R29" s="31"/>
      <c r="S29" s="31"/>
      <c r="T29" s="105">
        <f t="shared" si="1"/>
        <v>4</v>
      </c>
      <c r="U29" s="305">
        <f>SUM(T29:T30)</f>
        <v>8</v>
      </c>
    </row>
    <row r="30" spans="1:21" x14ac:dyDescent="0.25">
      <c r="A30" s="278"/>
      <c r="B30" s="278"/>
      <c r="C30" s="231" t="s">
        <v>387</v>
      </c>
      <c r="D30" s="31"/>
      <c r="E30" s="31"/>
      <c r="F30" s="31"/>
      <c r="G30" s="31"/>
      <c r="H30" s="31"/>
      <c r="I30" s="31"/>
      <c r="J30" s="31"/>
      <c r="K30" s="31">
        <v>1</v>
      </c>
      <c r="L30" s="31">
        <v>1</v>
      </c>
      <c r="M30" s="31">
        <v>1</v>
      </c>
      <c r="N30" s="31">
        <v>1</v>
      </c>
      <c r="O30" s="31"/>
      <c r="P30" s="31"/>
      <c r="Q30" s="31"/>
      <c r="R30" s="31"/>
      <c r="S30" s="31"/>
      <c r="T30" s="105">
        <f t="shared" si="1"/>
        <v>4</v>
      </c>
      <c r="U30" s="307"/>
    </row>
    <row r="31" spans="1:21" x14ac:dyDescent="0.25">
      <c r="A31" s="278">
        <v>9</v>
      </c>
      <c r="B31" s="281" t="s">
        <v>418</v>
      </c>
      <c r="C31" s="231" t="s">
        <v>12</v>
      </c>
      <c r="D31" s="31"/>
      <c r="E31" s="31"/>
      <c r="F31" s="31"/>
      <c r="G31" s="31"/>
      <c r="H31" s="31"/>
      <c r="I31" s="31"/>
      <c r="J31" s="31"/>
      <c r="K31" s="31"/>
      <c r="L31" s="31">
        <v>2</v>
      </c>
      <c r="M31" s="31">
        <v>2</v>
      </c>
      <c r="N31" s="31">
        <v>1</v>
      </c>
      <c r="O31" s="31">
        <v>2</v>
      </c>
      <c r="P31" s="31">
        <v>2</v>
      </c>
      <c r="Q31" s="31">
        <v>2</v>
      </c>
      <c r="R31" s="31">
        <v>1</v>
      </c>
      <c r="S31" s="31">
        <v>1</v>
      </c>
      <c r="T31" s="105">
        <f t="shared" si="1"/>
        <v>13</v>
      </c>
      <c r="U31" s="305">
        <f>SUM(T31:T32)</f>
        <v>23</v>
      </c>
    </row>
    <row r="32" spans="1:21" x14ac:dyDescent="0.25">
      <c r="A32" s="278"/>
      <c r="B32" s="281"/>
      <c r="C32" s="231" t="s">
        <v>13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>
        <v>2</v>
      </c>
      <c r="P32" s="31">
        <v>2</v>
      </c>
      <c r="Q32" s="31">
        <v>2</v>
      </c>
      <c r="R32" s="31">
        <v>2</v>
      </c>
      <c r="S32" s="31">
        <v>2</v>
      </c>
      <c r="T32" s="105">
        <f t="shared" si="1"/>
        <v>10</v>
      </c>
      <c r="U32" s="307"/>
    </row>
    <row r="33" spans="1:21" x14ac:dyDescent="0.25">
      <c r="A33" s="278">
        <v>10</v>
      </c>
      <c r="B33" s="281" t="s">
        <v>443</v>
      </c>
      <c r="C33" s="231" t="s">
        <v>192</v>
      </c>
      <c r="D33" s="31"/>
      <c r="E33" s="31"/>
      <c r="F33" s="31">
        <v>3</v>
      </c>
      <c r="G33" s="31">
        <v>3</v>
      </c>
      <c r="H33" s="31">
        <v>3</v>
      </c>
      <c r="I33" s="31">
        <v>3</v>
      </c>
      <c r="J33" s="31">
        <v>3</v>
      </c>
      <c r="K33" s="31">
        <v>2</v>
      </c>
      <c r="L33" s="31">
        <v>2</v>
      </c>
      <c r="M33" s="31">
        <v>2</v>
      </c>
      <c r="N33" s="31"/>
      <c r="O33" s="31"/>
      <c r="P33" s="31">
        <v>1</v>
      </c>
      <c r="Q33" s="31">
        <v>1</v>
      </c>
      <c r="R33" s="31"/>
      <c r="S33" s="31"/>
      <c r="T33" s="105">
        <f t="shared" si="1"/>
        <v>23</v>
      </c>
      <c r="U33" s="305">
        <f>SUM(T33:T34)</f>
        <v>30</v>
      </c>
    </row>
    <row r="34" spans="1:21" ht="31.5" customHeight="1" x14ac:dyDescent="0.25">
      <c r="A34" s="278"/>
      <c r="B34" s="281"/>
      <c r="C34" s="231" t="s">
        <v>199</v>
      </c>
      <c r="D34" s="31"/>
      <c r="E34" s="31"/>
      <c r="F34" s="31"/>
      <c r="G34" s="31"/>
      <c r="H34" s="31"/>
      <c r="I34" s="31"/>
      <c r="J34" s="31"/>
      <c r="K34" s="31">
        <v>1</v>
      </c>
      <c r="L34" s="31">
        <v>1</v>
      </c>
      <c r="M34" s="31">
        <v>1</v>
      </c>
      <c r="N34" s="31"/>
      <c r="O34" s="31"/>
      <c r="P34" s="31">
        <v>2</v>
      </c>
      <c r="Q34" s="31">
        <v>2</v>
      </c>
      <c r="R34" s="31"/>
      <c r="S34" s="31"/>
      <c r="T34" s="105">
        <f t="shared" si="1"/>
        <v>7</v>
      </c>
      <c r="U34" s="307"/>
    </row>
    <row r="35" spans="1:21" ht="25.5" customHeight="1" x14ac:dyDescent="0.25">
      <c r="A35" s="278">
        <v>11</v>
      </c>
      <c r="B35" s="310" t="s">
        <v>420</v>
      </c>
      <c r="C35" s="231" t="s">
        <v>382</v>
      </c>
      <c r="D35" s="31"/>
      <c r="E35" s="31"/>
      <c r="F35" s="31"/>
      <c r="G35" s="31"/>
      <c r="H35" s="31"/>
      <c r="I35" s="31"/>
      <c r="J35" s="31"/>
      <c r="K35" s="31">
        <v>4</v>
      </c>
      <c r="L35" s="31">
        <v>4</v>
      </c>
      <c r="M35" s="31">
        <v>4</v>
      </c>
      <c r="N35" s="31">
        <v>3</v>
      </c>
      <c r="O35" s="31">
        <v>3</v>
      </c>
      <c r="P35" s="31">
        <v>2</v>
      </c>
      <c r="Q35" s="31">
        <v>2</v>
      </c>
      <c r="R35" s="31">
        <v>2</v>
      </c>
      <c r="S35" s="31">
        <v>3</v>
      </c>
      <c r="T35" s="105">
        <f t="shared" si="1"/>
        <v>27</v>
      </c>
      <c r="U35" s="305">
        <f>SUM(T35:T36)</f>
        <v>30</v>
      </c>
    </row>
    <row r="36" spans="1:21" x14ac:dyDescent="0.25">
      <c r="A36" s="278"/>
      <c r="B36" s="311"/>
      <c r="C36" s="231" t="s">
        <v>198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>
        <v>3</v>
      </c>
      <c r="T36" s="105">
        <f t="shared" si="1"/>
        <v>3</v>
      </c>
      <c r="U36" s="307"/>
    </row>
    <row r="37" spans="1:21" x14ac:dyDescent="0.25">
      <c r="A37" s="278">
        <v>12</v>
      </c>
      <c r="B37" s="281" t="s">
        <v>431</v>
      </c>
      <c r="C37" s="231" t="s">
        <v>12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05"/>
      <c r="U37" s="305"/>
    </row>
    <row r="38" spans="1:21" x14ac:dyDescent="0.25">
      <c r="A38" s="278"/>
      <c r="B38" s="281"/>
      <c r="C38" s="231" t="s">
        <v>13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05"/>
      <c r="U38" s="307"/>
    </row>
    <row r="39" spans="1:21" x14ac:dyDescent="0.25">
      <c r="A39" s="278">
        <v>13</v>
      </c>
      <c r="B39" s="278" t="s">
        <v>412</v>
      </c>
      <c r="C39" s="308" t="s">
        <v>357</v>
      </c>
      <c r="D39" s="31"/>
      <c r="E39" s="31"/>
      <c r="F39" s="31"/>
      <c r="G39" s="31"/>
      <c r="H39" s="31">
        <v>2</v>
      </c>
      <c r="I39" s="31"/>
      <c r="J39" s="31"/>
      <c r="K39" s="31">
        <v>5</v>
      </c>
      <c r="L39" s="31">
        <v>4</v>
      </c>
      <c r="M39" s="31">
        <v>4</v>
      </c>
      <c r="N39" s="31">
        <v>3</v>
      </c>
      <c r="O39" s="31">
        <v>2</v>
      </c>
      <c r="P39" s="31">
        <v>2</v>
      </c>
      <c r="Q39" s="31">
        <v>2</v>
      </c>
      <c r="R39" s="31">
        <v>2</v>
      </c>
      <c r="S39" s="31">
        <v>4</v>
      </c>
      <c r="T39" s="105">
        <f>SUM(D39:S39)</f>
        <v>30</v>
      </c>
      <c r="U39" s="305">
        <f>SUM(T39:T40)</f>
        <v>30</v>
      </c>
    </row>
    <row r="40" spans="1:21" x14ac:dyDescent="0.25">
      <c r="A40" s="278"/>
      <c r="B40" s="278"/>
      <c r="C40" s="308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05"/>
      <c r="U40" s="307"/>
    </row>
    <row r="41" spans="1:21" x14ac:dyDescent="0.25">
      <c r="A41" s="278">
        <v>14</v>
      </c>
      <c r="B41" s="281" t="s">
        <v>421</v>
      </c>
      <c r="C41" s="308" t="s">
        <v>319</v>
      </c>
      <c r="D41" s="31"/>
      <c r="E41" s="31"/>
      <c r="F41" s="31">
        <v>18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105">
        <f>SUM(D41:S41)</f>
        <v>18</v>
      </c>
      <c r="U41" s="305">
        <f>SUM(T41:T42)</f>
        <v>18</v>
      </c>
    </row>
    <row r="42" spans="1:21" x14ac:dyDescent="0.25">
      <c r="A42" s="278"/>
      <c r="B42" s="281"/>
      <c r="C42" s="30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05"/>
      <c r="U42" s="307"/>
    </row>
    <row r="43" spans="1:21" ht="30" customHeight="1" x14ac:dyDescent="0.25">
      <c r="A43" s="29">
        <v>15</v>
      </c>
      <c r="B43" s="42" t="s">
        <v>422</v>
      </c>
      <c r="C43" s="231" t="s">
        <v>319</v>
      </c>
      <c r="D43" s="31"/>
      <c r="E43" s="31">
        <v>16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105">
        <f>SUM(D43:S43)</f>
        <v>16</v>
      </c>
      <c r="U43" s="180">
        <f>SUM(T43)</f>
        <v>16</v>
      </c>
    </row>
    <row r="44" spans="1:21" x14ac:dyDescent="0.25">
      <c r="A44" s="278">
        <v>16</v>
      </c>
      <c r="B44" s="281" t="s">
        <v>436</v>
      </c>
      <c r="C44" s="308" t="s">
        <v>319</v>
      </c>
      <c r="D44" s="31">
        <v>16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05">
        <f>SUM(D44:S44)</f>
        <v>16</v>
      </c>
      <c r="U44" s="180">
        <f>SUM(T44)</f>
        <v>16</v>
      </c>
    </row>
    <row r="45" spans="1:21" x14ac:dyDescent="0.25">
      <c r="A45" s="278"/>
      <c r="B45" s="281"/>
      <c r="C45" s="30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105"/>
      <c r="U45" s="180"/>
    </row>
    <row r="46" spans="1:21" ht="29.25" customHeight="1" x14ac:dyDescent="0.25">
      <c r="A46" s="29">
        <v>17</v>
      </c>
      <c r="B46" s="42" t="s">
        <v>423</v>
      </c>
      <c r="C46" s="231" t="s">
        <v>10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>
        <v>4</v>
      </c>
      <c r="P46" s="31">
        <v>4</v>
      </c>
      <c r="Q46" s="31">
        <v>4</v>
      </c>
      <c r="R46" s="31">
        <v>4</v>
      </c>
      <c r="S46" s="31">
        <v>4</v>
      </c>
      <c r="T46" s="105">
        <f>SUM(D46:S46)</f>
        <v>20</v>
      </c>
      <c r="U46" s="180">
        <f>SUM(T46)</f>
        <v>20</v>
      </c>
    </row>
    <row r="47" spans="1:21" x14ac:dyDescent="0.25">
      <c r="A47" s="278">
        <v>18</v>
      </c>
      <c r="B47" s="281" t="s">
        <v>424</v>
      </c>
      <c r="C47" s="231" t="s">
        <v>10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>
        <v>4</v>
      </c>
      <c r="O47" s="31"/>
      <c r="P47" s="31"/>
      <c r="Q47" s="31"/>
      <c r="R47" s="31"/>
      <c r="S47" s="31"/>
      <c r="T47" s="105">
        <f t="shared" ref="T47:T48" si="2">SUM(D47:S47)</f>
        <v>4</v>
      </c>
      <c r="U47" s="305">
        <f>SUM(T47:T48)</f>
        <v>18</v>
      </c>
    </row>
    <row r="48" spans="1:21" x14ac:dyDescent="0.25">
      <c r="A48" s="278"/>
      <c r="B48" s="281"/>
      <c r="C48" s="231" t="s">
        <v>139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>
        <v>2</v>
      </c>
      <c r="O48" s="31">
        <v>2</v>
      </c>
      <c r="P48" s="31">
        <v>2</v>
      </c>
      <c r="Q48" s="31">
        <v>2</v>
      </c>
      <c r="R48" s="31">
        <v>3</v>
      </c>
      <c r="S48" s="31">
        <v>3</v>
      </c>
      <c r="T48" s="105">
        <f t="shared" si="2"/>
        <v>14</v>
      </c>
      <c r="U48" s="307"/>
    </row>
    <row r="49" spans="1:21" x14ac:dyDescent="0.25">
      <c r="A49" s="278">
        <v>19</v>
      </c>
      <c r="B49" s="281" t="s">
        <v>425</v>
      </c>
      <c r="C49" s="231" t="s">
        <v>192</v>
      </c>
      <c r="D49" s="31">
        <v>3</v>
      </c>
      <c r="E49" s="31">
        <v>3</v>
      </c>
      <c r="F49" s="31"/>
      <c r="G49" s="31"/>
      <c r="H49" s="31"/>
      <c r="I49" s="31"/>
      <c r="J49" s="31"/>
      <c r="K49" s="31"/>
      <c r="L49" s="31"/>
      <c r="M49" s="31"/>
      <c r="N49" s="31">
        <v>2</v>
      </c>
      <c r="O49" s="31">
        <v>1</v>
      </c>
      <c r="P49" s="31"/>
      <c r="Q49" s="31"/>
      <c r="R49" s="31">
        <v>2</v>
      </c>
      <c r="S49" s="31">
        <v>4</v>
      </c>
      <c r="T49" s="105">
        <f>SUM(D49:S49)</f>
        <v>15</v>
      </c>
      <c r="U49" s="305">
        <f>SUM(T49:T50)</f>
        <v>23</v>
      </c>
    </row>
    <row r="50" spans="1:21" x14ac:dyDescent="0.25">
      <c r="A50" s="278"/>
      <c r="B50" s="281"/>
      <c r="C50" s="231" t="s">
        <v>199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>
        <v>2</v>
      </c>
      <c r="O50" s="31">
        <v>2</v>
      </c>
      <c r="P50" s="31"/>
      <c r="Q50" s="31"/>
      <c r="R50" s="31">
        <v>2</v>
      </c>
      <c r="S50" s="31">
        <v>2</v>
      </c>
      <c r="T50" s="105">
        <f>SUM(D50:S50)</f>
        <v>8</v>
      </c>
      <c r="U50" s="307"/>
    </row>
    <row r="51" spans="1:21" x14ac:dyDescent="0.25">
      <c r="A51" s="278">
        <v>20</v>
      </c>
      <c r="B51" s="278" t="s">
        <v>696</v>
      </c>
      <c r="C51" s="308" t="s">
        <v>10</v>
      </c>
      <c r="D51" s="300"/>
      <c r="E51" s="300"/>
      <c r="F51" s="300"/>
      <c r="G51" s="300"/>
      <c r="H51" s="300"/>
      <c r="I51" s="300"/>
      <c r="J51" s="300"/>
      <c r="K51" s="300">
        <v>4</v>
      </c>
      <c r="L51" s="300">
        <v>4</v>
      </c>
      <c r="M51" s="300">
        <v>4</v>
      </c>
      <c r="N51" s="300"/>
      <c r="O51" s="300"/>
      <c r="P51" s="300"/>
      <c r="Q51" s="300"/>
      <c r="R51" s="300"/>
      <c r="S51" s="300"/>
      <c r="T51" s="309">
        <f>SUM(D51:S52)</f>
        <v>12</v>
      </c>
      <c r="U51" s="305">
        <f>SUM(T51)</f>
        <v>12</v>
      </c>
    </row>
    <row r="52" spans="1:21" x14ac:dyDescent="0.25">
      <c r="A52" s="278"/>
      <c r="B52" s="278"/>
      <c r="C52" s="308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9"/>
      <c r="U52" s="307"/>
    </row>
    <row r="53" spans="1:21" x14ac:dyDescent="0.25">
      <c r="A53" s="29">
        <v>21</v>
      </c>
      <c r="B53" s="29" t="s">
        <v>444</v>
      </c>
      <c r="C53" s="231" t="s">
        <v>202</v>
      </c>
      <c r="D53" s="31"/>
      <c r="E53" s="31"/>
      <c r="F53" s="31"/>
      <c r="G53" s="31"/>
      <c r="H53" s="31"/>
      <c r="I53" s="31"/>
      <c r="J53" s="31"/>
      <c r="K53" s="31">
        <v>2</v>
      </c>
      <c r="L53" s="31"/>
      <c r="M53" s="31"/>
      <c r="N53" s="31">
        <v>2</v>
      </c>
      <c r="O53" s="31">
        <v>2</v>
      </c>
      <c r="P53" s="31">
        <v>2</v>
      </c>
      <c r="Q53" s="31">
        <v>2</v>
      </c>
      <c r="R53" s="31">
        <v>2</v>
      </c>
      <c r="S53" s="31">
        <v>2</v>
      </c>
      <c r="T53" s="105">
        <f>SUM(D53:S53)</f>
        <v>14</v>
      </c>
      <c r="U53" s="180">
        <f>SUM(T53)</f>
        <v>14</v>
      </c>
    </row>
    <row r="54" spans="1:21" x14ac:dyDescent="0.25">
      <c r="A54" s="278">
        <v>22</v>
      </c>
      <c r="B54" s="281" t="s">
        <v>445</v>
      </c>
      <c r="C54" s="231" t="s">
        <v>19</v>
      </c>
      <c r="D54" s="31"/>
      <c r="E54" s="31"/>
      <c r="F54" s="31"/>
      <c r="G54" s="31"/>
      <c r="H54" s="31"/>
      <c r="I54" s="31"/>
      <c r="J54" s="31"/>
      <c r="K54" s="31">
        <v>2</v>
      </c>
      <c r="L54" s="31">
        <v>1</v>
      </c>
      <c r="M54" s="31">
        <v>1</v>
      </c>
      <c r="N54" s="31">
        <v>1</v>
      </c>
      <c r="O54" s="31">
        <v>3</v>
      </c>
      <c r="P54" s="31">
        <v>1</v>
      </c>
      <c r="Q54" s="31">
        <v>1</v>
      </c>
      <c r="R54" s="31"/>
      <c r="S54" s="31"/>
      <c r="T54" s="105">
        <f>SUM(D54:S54)</f>
        <v>10</v>
      </c>
      <c r="U54" s="305">
        <f>SUM(T54:T56)</f>
        <v>17</v>
      </c>
    </row>
    <row r="55" spans="1:21" x14ac:dyDescent="0.25">
      <c r="A55" s="278"/>
      <c r="B55" s="281"/>
      <c r="C55" s="231" t="s">
        <v>736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>
        <v>1</v>
      </c>
      <c r="P55" s="31">
        <v>1</v>
      </c>
      <c r="Q55" s="31">
        <v>1</v>
      </c>
      <c r="R55" s="31"/>
      <c r="S55" s="31"/>
      <c r="T55" s="105">
        <f>SUM(D55:S55)</f>
        <v>3</v>
      </c>
      <c r="U55" s="306"/>
    </row>
    <row r="56" spans="1:21" x14ac:dyDescent="0.25">
      <c r="A56" s="278"/>
      <c r="B56" s="281"/>
      <c r="C56" s="231" t="s">
        <v>208</v>
      </c>
      <c r="D56" s="31"/>
      <c r="E56" s="31"/>
      <c r="F56" s="31"/>
      <c r="G56" s="31"/>
      <c r="H56" s="31"/>
      <c r="I56" s="31"/>
      <c r="J56" s="31"/>
      <c r="K56" s="31">
        <v>1</v>
      </c>
      <c r="L56" s="31">
        <v>1</v>
      </c>
      <c r="M56" s="31">
        <v>1</v>
      </c>
      <c r="N56" s="31">
        <v>1</v>
      </c>
      <c r="O56" s="31"/>
      <c r="P56" s="31"/>
      <c r="Q56" s="31"/>
      <c r="R56" s="31"/>
      <c r="S56" s="31"/>
      <c r="T56" s="105">
        <f t="shared" ref="T56:T57" si="3">SUM(D56:S56)</f>
        <v>4</v>
      </c>
      <c r="U56" s="307"/>
    </row>
    <row r="57" spans="1:21" ht="30" x14ac:dyDescent="0.25">
      <c r="A57" s="29">
        <v>23</v>
      </c>
      <c r="B57" s="42" t="s">
        <v>439</v>
      </c>
      <c r="C57" s="231" t="s">
        <v>319</v>
      </c>
      <c r="D57" s="31"/>
      <c r="E57" s="31"/>
      <c r="F57" s="31"/>
      <c r="G57" s="31"/>
      <c r="H57" s="31">
        <v>19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105">
        <f t="shared" si="3"/>
        <v>19</v>
      </c>
      <c r="U57" s="180">
        <f>SUM(T57)</f>
        <v>19</v>
      </c>
    </row>
    <row r="58" spans="1:21" x14ac:dyDescent="0.25">
      <c r="A58" s="232"/>
      <c r="B58" s="232" t="s">
        <v>740</v>
      </c>
      <c r="C58" s="232"/>
      <c r="D58" s="232">
        <f t="shared" ref="D58:S58" si="4">SUM(D10:D57)</f>
        <v>20</v>
      </c>
      <c r="E58" s="232">
        <f t="shared" si="4"/>
        <v>20</v>
      </c>
      <c r="F58" s="232">
        <f t="shared" si="4"/>
        <v>22</v>
      </c>
      <c r="G58" s="232">
        <f t="shared" si="4"/>
        <v>22</v>
      </c>
      <c r="H58" s="232">
        <f t="shared" si="4"/>
        <v>24</v>
      </c>
      <c r="I58" s="232">
        <f t="shared" si="4"/>
        <v>25</v>
      </c>
      <c r="J58" s="232">
        <f t="shared" si="4"/>
        <v>25</v>
      </c>
      <c r="K58" s="232">
        <f t="shared" si="4"/>
        <v>29</v>
      </c>
      <c r="L58" s="232">
        <f t="shared" si="4"/>
        <v>30</v>
      </c>
      <c r="M58" s="232">
        <f t="shared" si="4"/>
        <v>30</v>
      </c>
      <c r="N58" s="232">
        <f t="shared" si="4"/>
        <v>30</v>
      </c>
      <c r="O58" s="232">
        <f t="shared" si="4"/>
        <v>30</v>
      </c>
      <c r="P58" s="232">
        <f t="shared" si="4"/>
        <v>30</v>
      </c>
      <c r="Q58" s="232">
        <f t="shared" si="4"/>
        <v>30</v>
      </c>
      <c r="R58" s="232">
        <f t="shared" si="4"/>
        <v>28</v>
      </c>
      <c r="S58" s="232">
        <f t="shared" si="4"/>
        <v>33</v>
      </c>
      <c r="T58" s="179"/>
      <c r="U58" s="179">
        <f>SUM(U10:U57)</f>
        <v>428</v>
      </c>
    </row>
    <row r="59" spans="1:21" x14ac:dyDescent="0.25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4"/>
      <c r="U59" s="254"/>
    </row>
    <row r="60" spans="1:21" x14ac:dyDescent="0.25">
      <c r="A60" s="253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4"/>
      <c r="U60" s="254"/>
    </row>
    <row r="61" spans="1:21" x14ac:dyDescent="0.25">
      <c r="E61" t="s">
        <v>905</v>
      </c>
      <c r="S61" s="254"/>
      <c r="T61" s="255"/>
      <c r="U61" s="254"/>
    </row>
  </sheetData>
  <mergeCells count="106">
    <mergeCell ref="U47:U48"/>
    <mergeCell ref="U49:U50"/>
    <mergeCell ref="U51:U52"/>
    <mergeCell ref="U54:U56"/>
    <mergeCell ref="U33:U34"/>
    <mergeCell ref="U35:U36"/>
    <mergeCell ref="U37:U38"/>
    <mergeCell ref="U39:U40"/>
    <mergeCell ref="U41:U42"/>
    <mergeCell ref="A54:A56"/>
    <mergeCell ref="B54:B56"/>
    <mergeCell ref="F25:F26"/>
    <mergeCell ref="G25:G26"/>
    <mergeCell ref="H25:H26"/>
    <mergeCell ref="F51:F52"/>
    <mergeCell ref="G51:G52"/>
    <mergeCell ref="H51:H52"/>
    <mergeCell ref="C44:C45"/>
    <mergeCell ref="C39:C40"/>
    <mergeCell ref="C41:C42"/>
    <mergeCell ref="A33:A34"/>
    <mergeCell ref="B33:B34"/>
    <mergeCell ref="B35:B36"/>
    <mergeCell ref="A35:A36"/>
    <mergeCell ref="A37:A38"/>
    <mergeCell ref="O51:O52"/>
    <mergeCell ref="P51:P52"/>
    <mergeCell ref="Q51:Q52"/>
    <mergeCell ref="R51:R52"/>
    <mergeCell ref="S51:S52"/>
    <mergeCell ref="T51:T52"/>
    <mergeCell ref="C25:C26"/>
    <mergeCell ref="D25:D26"/>
    <mergeCell ref="E25:E26"/>
    <mergeCell ref="I25:I26"/>
    <mergeCell ref="J25:J26"/>
    <mergeCell ref="K25:K26"/>
    <mergeCell ref="L25:L26"/>
    <mergeCell ref="M25:M26"/>
    <mergeCell ref="Q25:Q26"/>
    <mergeCell ref="R25:R26"/>
    <mergeCell ref="S25:S26"/>
    <mergeCell ref="T25:T26"/>
    <mergeCell ref="I51:I52"/>
    <mergeCell ref="J51:J52"/>
    <mergeCell ref="C51:C52"/>
    <mergeCell ref="E51:E52"/>
    <mergeCell ref="D51:D52"/>
    <mergeCell ref="K51:K52"/>
    <mergeCell ref="L51:L52"/>
    <mergeCell ref="M51:M52"/>
    <mergeCell ref="N51:N52"/>
    <mergeCell ref="A29:A30"/>
    <mergeCell ref="B29:B30"/>
    <mergeCell ref="A31:A32"/>
    <mergeCell ref="B31:B32"/>
    <mergeCell ref="A27:A28"/>
    <mergeCell ref="B27:B28"/>
    <mergeCell ref="N25:N26"/>
    <mergeCell ref="O25:O26"/>
    <mergeCell ref="P25:P26"/>
    <mergeCell ref="A12:A15"/>
    <mergeCell ref="A16:A18"/>
    <mergeCell ref="B16:B18"/>
    <mergeCell ref="A19:A23"/>
    <mergeCell ref="B19:B23"/>
    <mergeCell ref="A25:A26"/>
    <mergeCell ref="B25:B26"/>
    <mergeCell ref="U25:U26"/>
    <mergeCell ref="U16:U18"/>
    <mergeCell ref="U19:U23"/>
    <mergeCell ref="U27:U28"/>
    <mergeCell ref="U29:U30"/>
    <mergeCell ref="U31:U32"/>
    <mergeCell ref="U11:U15"/>
    <mergeCell ref="B11:B15"/>
    <mergeCell ref="D11:D12"/>
    <mergeCell ref="E11:E12"/>
    <mergeCell ref="F11:F12"/>
    <mergeCell ref="G11:G12"/>
    <mergeCell ref="A51:A52"/>
    <mergeCell ref="B51:B52"/>
    <mergeCell ref="A44:A45"/>
    <mergeCell ref="B44:B45"/>
    <mergeCell ref="A47:A48"/>
    <mergeCell ref="B47:B48"/>
    <mergeCell ref="A49:A50"/>
    <mergeCell ref="B49:B50"/>
    <mergeCell ref="A39:A40"/>
    <mergeCell ref="B39:B40"/>
    <mergeCell ref="B37:B38"/>
    <mergeCell ref="A41:A42"/>
    <mergeCell ref="B41:B42"/>
    <mergeCell ref="R11:R12"/>
    <mergeCell ref="S11:S12"/>
    <mergeCell ref="T11:T12"/>
    <mergeCell ref="M11:M12"/>
    <mergeCell ref="N11:N12"/>
    <mergeCell ref="O11:O12"/>
    <mergeCell ref="P11:P12"/>
    <mergeCell ref="Q11:Q12"/>
    <mergeCell ref="H11:H12"/>
    <mergeCell ref="I11:I12"/>
    <mergeCell ref="J11:J12"/>
    <mergeCell ref="K11:K12"/>
    <mergeCell ref="L11:L12"/>
  </mergeCells>
  <pageMargins left="0.78125" right="0.39370078740157483" top="0.25" bottom="0.6041666666666666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Информация</vt:lpstr>
      <vt:lpstr>Прил. №2 укомплектования</vt:lpstr>
      <vt:lpstr>Расчет часов</vt:lpstr>
      <vt:lpstr>Список адм.</vt:lpstr>
      <vt:lpstr>Качест.состав</vt:lpstr>
      <vt:lpstr>Укомп.кл.компл.</vt:lpstr>
      <vt:lpstr>Пр.о укомп.</vt:lpstr>
      <vt:lpstr>Укомп.пед.работн.</vt:lpstr>
      <vt:lpstr>Пр.о укомп.пед.работн.</vt:lpstr>
      <vt:lpstr>Пр.о созд.тар.ком.</vt:lpstr>
      <vt:lpstr>Пр. о вне ур.нагр.</vt:lpstr>
      <vt:lpstr>Пр.о кл.рук.</vt:lpstr>
      <vt:lpstr>Пр.о кр.раб.</vt:lpstr>
      <vt:lpstr>Пр.о наз.ШМО наст.</vt:lpstr>
      <vt:lpstr>Реш.пед.сов.</vt:lpstr>
      <vt:lpstr>Пр.о вне ур.нагр.</vt:lpstr>
      <vt:lpstr>Акт о пед.стаже</vt:lpstr>
      <vt:lpstr>Пр.о допл.за пед.стаж</vt:lpstr>
      <vt:lpstr>О созд.ком.по обсл.</vt:lpstr>
      <vt:lpstr>Акт.обсл.</vt:lpstr>
      <vt:lpstr>Пр.об уст.допл.</vt:lpstr>
      <vt:lpstr>Сп.МОП</vt:lpstr>
      <vt:lpstr>Расч.под. тетр.</vt:lpstr>
      <vt:lpstr>Тариф.сп.</vt:lpstr>
      <vt:lpstr>Шт.расп.</vt:lpstr>
      <vt:lpstr>Потребность</vt:lpstr>
      <vt:lpstr>Коэф.покр.</vt:lpstr>
      <vt:lpstr>Тариф 0 кл.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аида</cp:lastModifiedBy>
  <cp:lastPrinted>2020-09-11T11:49:19Z</cp:lastPrinted>
  <dcterms:created xsi:type="dcterms:W3CDTF">2019-08-26T03:39:56Z</dcterms:created>
  <dcterms:modified xsi:type="dcterms:W3CDTF">2020-09-12T11:08:12Z</dcterms:modified>
</cp:coreProperties>
</file>